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DPR\Morning DPR\AREA II DPR\2023\Jan\"/>
    </mc:Choice>
  </mc:AlternateContent>
  <bookViews>
    <workbookView xWindow="-105" yWindow="-105" windowWidth="22785" windowHeight="14535"/>
  </bookViews>
  <sheets>
    <sheet name="Main DPR" sheetId="1" r:id="rId1"/>
    <sheet name="Remarks" sheetId="2"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6" i="1" l="1"/>
  <c r="C35" i="1" l="1"/>
  <c r="C12" i="1"/>
  <c r="G50" i="1"/>
  <c r="G54" i="1" s="1"/>
  <c r="H54" i="1" s="1"/>
  <c r="C49" i="1"/>
  <c r="E16" i="1"/>
  <c r="E17" i="1" s="1"/>
  <c r="C17" i="1"/>
  <c r="G12" i="1"/>
  <c r="F12" i="1"/>
  <c r="E12" i="1"/>
  <c r="D12" i="1"/>
  <c r="F16" i="1"/>
  <c r="F17" i="1" s="1"/>
  <c r="G16" i="1"/>
  <c r="D17" i="1"/>
  <c r="G17" i="1"/>
  <c r="G37" i="1"/>
  <c r="G35" i="1"/>
  <c r="G21" i="1"/>
  <c r="E37" i="1"/>
  <c r="F37" i="1"/>
  <c r="D37" i="1"/>
  <c r="C37" i="1"/>
  <c r="D35" i="1"/>
  <c r="D21" i="1"/>
  <c r="E35" i="1"/>
  <c r="E21" i="1"/>
  <c r="B6" i="1"/>
  <c r="F35" i="1"/>
  <c r="F21" i="1"/>
  <c r="C21" i="1"/>
  <c r="G55" i="1" l="1"/>
  <c r="H55" i="1" s="1"/>
  <c r="B4" i="1"/>
  <c r="B5" i="1"/>
  <c r="B3" i="1"/>
</calcChain>
</file>

<file path=xl/sharedStrings.xml><?xml version="1.0" encoding="utf-8"?>
<sst xmlns="http://schemas.openxmlformats.org/spreadsheetml/2006/main" count="149" uniqueCount="121">
  <si>
    <t>Opening Stock</t>
  </si>
  <si>
    <t>Liquid Production</t>
  </si>
  <si>
    <t>Oil Production</t>
  </si>
  <si>
    <t>Oil Received from PSP</t>
  </si>
  <si>
    <t>Total Oil Production</t>
  </si>
  <si>
    <t>Gas Received from GMAA</t>
  </si>
  <si>
    <t>Gas to GAIL</t>
  </si>
  <si>
    <t>LP Gas Production</t>
  </si>
  <si>
    <t>HP Gas Production</t>
  </si>
  <si>
    <t>Total Gas Production</t>
  </si>
  <si>
    <t>Compressed Gas</t>
  </si>
  <si>
    <t>Flare Gas</t>
  </si>
  <si>
    <t>Closing Stock</t>
  </si>
  <si>
    <t>Compressor Fuel Gas</t>
  </si>
  <si>
    <t>Heater Treater Fuel Gas</t>
  </si>
  <si>
    <t>GDU Fuel Gas</t>
  </si>
  <si>
    <t>GG Fuel Gas</t>
  </si>
  <si>
    <t>ETP Fuel Gas</t>
  </si>
  <si>
    <t>Total Internal Consumption</t>
  </si>
  <si>
    <t>Oil Despatched (tankers)</t>
  </si>
  <si>
    <t>Total Oil Despatched</t>
  </si>
  <si>
    <t>Oil Despatched (trunkline)</t>
  </si>
  <si>
    <t>Effluent Production</t>
  </si>
  <si>
    <t>Effluent Received from other installation</t>
  </si>
  <si>
    <t>Effluent Treated in ETP</t>
  </si>
  <si>
    <t>Effluent Injected in ED Wells</t>
  </si>
  <si>
    <t xml:space="preserve"> </t>
  </si>
  <si>
    <t>Effluent Despatched to ETP/ other installation</t>
  </si>
  <si>
    <t>Injection Pressure (ksc)</t>
  </si>
  <si>
    <t>Oil Received from CA-16/CA-17</t>
  </si>
  <si>
    <t>GDU Treated Gas</t>
  </si>
  <si>
    <t>Total Effluent Production</t>
  </si>
  <si>
    <t>m3</t>
  </si>
  <si>
    <t>SCM</t>
  </si>
  <si>
    <t>GAIL TLP</t>
  </si>
  <si>
    <t>GMAA - GGS</t>
  </si>
  <si>
    <t>MDP - GCS</t>
  </si>
  <si>
    <t>PSP - GCS</t>
  </si>
  <si>
    <t>END - GCS</t>
  </si>
  <si>
    <t xml:space="preserve"> Gas Flared</t>
  </si>
  <si>
    <t>Daily Production Report - Area II</t>
  </si>
  <si>
    <t>DPR Date</t>
  </si>
  <si>
    <t>Remarks</t>
  </si>
  <si>
    <t>GMAA - GCS</t>
  </si>
  <si>
    <t>MDUAA</t>
  </si>
  <si>
    <t>Well flowing hours : 0</t>
  </si>
  <si>
    <t>Carried out GCI dosing at END#11 (Well 7 Ltr ,24 hrs).</t>
  </si>
  <si>
    <t>Gas Received from CA-16/CA-17</t>
  </si>
  <si>
    <t>Effluent Received from CA-16/CA-17</t>
  </si>
  <si>
    <t>OUS S.Yanam</t>
  </si>
  <si>
    <t>Receiptn from GMAA Pipeline</t>
  </si>
  <si>
    <t>Receipt from EOA Pipeline</t>
  </si>
  <si>
    <t>Total Receipt for the day</t>
  </si>
  <si>
    <t xml:space="preserve">Receipt through tankers                         </t>
  </si>
  <si>
    <t>Combined DPR</t>
  </si>
  <si>
    <t>EOA Pipeline Quantity</t>
  </si>
  <si>
    <t>Effective Loss</t>
  </si>
  <si>
    <t xml:space="preserve">Net Oil Received in T 404 </t>
  </si>
  <si>
    <t xml:space="preserve">OUS Loss </t>
  </si>
  <si>
    <t xml:space="preserve">Water Drained from T-404 </t>
  </si>
  <si>
    <t xml:space="preserve">Total Despatch  </t>
  </si>
  <si>
    <t xml:space="preserve">GMAA Pipeline Quantity </t>
  </si>
  <si>
    <t xml:space="preserve">Tanker Quantity </t>
  </si>
  <si>
    <t xml:space="preserve">Net Oil Loss </t>
  </si>
  <si>
    <t xml:space="preserve">Gas gen Set 1&amp;2--ok </t>
  </si>
  <si>
    <t>Goma pump-1&amp;2 --ok.  Goma pump pressure: 42 ksc.</t>
  </si>
  <si>
    <t>GDU dew point meter not working.</t>
  </si>
  <si>
    <t>E/ Water GOMA pump injection pressure 42 ksc.</t>
  </si>
  <si>
    <t>Air compressor-1 (kirloskar): working ok.                                         
 Air compressor-2: working ok.</t>
  </si>
  <si>
    <t xml:space="preserve">Civil work of installation of fencing around Fire water reservoir - 2 is pending. </t>
  </si>
  <si>
    <t>Well kept closed : STHP : 4700 psi. Well site visited on 27.01.2023.</t>
  </si>
  <si>
    <r>
      <rPr>
        <b/>
        <sz val="11"/>
        <rFont val="Arial Narrow"/>
        <family val="2"/>
      </rPr>
      <t xml:space="preserve">GMDG (GM#16) : </t>
    </r>
    <r>
      <rPr>
        <sz val="11"/>
        <rFont val="Arial Narrow"/>
        <family val="2"/>
      </rPr>
      <t xml:space="preserve">FTHP/ABP/CHP:35/11/63. oil loss: 1.6m3  WC: 54%
Bean:12 mm,  L- 249.6 m3/d, W/C - 54%, Oil : 114.82 m3/day , W :134.78 m3/d, Gas : 13728 scmd.                         </t>
    </r>
  </si>
  <si>
    <r>
      <rPr>
        <b/>
        <sz val="11"/>
        <rFont val="Arial Narrow"/>
        <family val="2"/>
      </rPr>
      <t>GM#11</t>
    </r>
    <r>
      <rPr>
        <sz val="11"/>
        <rFont val="Arial Narrow"/>
        <family val="2"/>
      </rPr>
      <t xml:space="preserve">:FTHP/CHP: 12-43/4.5/60, Bean: 6 mm,  L- 20.36 m3/d, W/C - 0.6%, Oil : 20.23  m3/d ,W :0.12m3/d,Gas:5880 </t>
    </r>
    <r>
      <rPr>
        <b/>
        <sz val="11"/>
        <rFont val="Arial Narrow"/>
        <family val="2"/>
      </rPr>
      <t>GM#15</t>
    </r>
    <r>
      <rPr>
        <sz val="11"/>
        <rFont val="Arial Narrow"/>
        <family val="2"/>
      </rPr>
      <t xml:space="preserve">:FTHP/CHP: 17/33  Bean:12 mm, L-116.35 m3/d, W/C - 93.56 %,Oil : 7.49 m3/day ,W :108.85 m3/d,Gas: 4438. 
 </t>
    </r>
  </si>
  <si>
    <r>
      <t>Less oil production due to increase in W/C of GM# 16 and GMDAA. Net oil loss- 2.8  m3/d w.r.t production on 26.01.23 
i.e; 211.411 m3/d.</t>
    </r>
    <r>
      <rPr>
        <b/>
        <sz val="11"/>
        <rFont val="Arial Narrow"/>
        <family val="2"/>
      </rPr>
      <t xml:space="preserve">                               </t>
    </r>
  </si>
  <si>
    <t>Excavation and leveling of ground is IIP at new GDU site by M/S JCS golla engg pvt ltd.</t>
  </si>
  <si>
    <t>TFMS job: cable trench work IIP. Today team not reported.</t>
  </si>
  <si>
    <t>DRILLING/WOR DPR</t>
  </si>
  <si>
    <t>JOHN 23:  MDEC: Circulation IIP.</t>
  </si>
  <si>
    <t xml:space="preserve">GDU fuel gas meter stuck at one reading. Needs to be calibrated. 
</t>
  </si>
  <si>
    <r>
      <rPr>
        <b/>
        <sz val="11"/>
        <rFont val="Arial Narrow"/>
        <family val="2"/>
      </rPr>
      <t>BIOCIDE/GCI/HEDP</t>
    </r>
    <r>
      <rPr>
        <sz val="11"/>
        <rFont val="Arial Narrow"/>
        <family val="2"/>
      </rPr>
      <t xml:space="preserve">:  </t>
    </r>
    <r>
      <rPr>
        <b/>
        <sz val="11"/>
        <rFont val="Arial Narrow"/>
        <family val="2"/>
      </rPr>
      <t xml:space="preserve">Unit I </t>
    </r>
    <r>
      <rPr>
        <sz val="11"/>
        <rFont val="Arial Narrow"/>
        <family val="2"/>
      </rPr>
      <t>: HEDP  c/out in GM#17 &amp;  GM#18.</t>
    </r>
    <r>
      <rPr>
        <b/>
        <sz val="11"/>
        <rFont val="Arial Narrow"/>
        <family val="2"/>
      </rPr>
      <t xml:space="preserve">Unit II </t>
    </r>
    <r>
      <rPr>
        <sz val="11"/>
        <rFont val="Arial Narrow"/>
        <family val="2"/>
      </rPr>
      <t xml:space="preserve">:HEDP   c/out in GM#08  &amp; GM#16                                                     </t>
    </r>
    <r>
      <rPr>
        <b/>
        <sz val="11"/>
        <rFont val="Arial Narrow"/>
        <family val="2"/>
      </rPr>
      <t>H2S scavenger pump</t>
    </r>
    <r>
      <rPr>
        <sz val="11"/>
        <rFont val="Arial Narrow"/>
        <family val="2"/>
      </rPr>
      <t xml:space="preserve"> running , chemical dose 1:2, rate 4 Lt/hr. 
                                         </t>
    </r>
  </si>
  <si>
    <r>
      <rPr>
        <b/>
        <sz val="11"/>
        <rFont val="Arial Narrow"/>
        <family val="2"/>
      </rPr>
      <t>Safety Jobs</t>
    </r>
    <r>
      <rPr>
        <sz val="11"/>
        <rFont val="Arial Narrow"/>
        <family val="2"/>
      </rPr>
      <t>: Discussed regarding firewater network damaged foamline removal &amp; replacement near crude oil tanks &amp; weekly safety conducted.</t>
    </r>
  </si>
  <si>
    <r>
      <rPr>
        <b/>
        <sz val="11"/>
        <rFont val="Arial Narrow"/>
        <family val="2"/>
      </rPr>
      <t xml:space="preserve"> OIL STORAGE TANK2:  </t>
    </r>
    <r>
      <rPr>
        <sz val="11"/>
        <rFont val="Arial Narrow"/>
        <family val="2"/>
      </rPr>
      <t xml:space="preserve">New Power card still awaited for rectification of level indicator (LI-1632).  
</t>
    </r>
    <r>
      <rPr>
        <b/>
        <sz val="11"/>
        <rFont val="Arial Narrow"/>
        <family val="2"/>
      </rPr>
      <t>GM#16</t>
    </r>
    <r>
      <rPr>
        <sz val="11"/>
        <rFont val="Arial Narrow"/>
        <family val="2"/>
      </rPr>
      <t xml:space="preserve"> Cluster &amp; group wells; surface lines to be removed for new exploratory wells GMDL &amp;  GMDQ as per Drilling person.                                                                                                                                                                                                               </t>
    </r>
  </si>
  <si>
    <r>
      <rPr>
        <b/>
        <sz val="11"/>
        <rFont val="Arial Narrow"/>
        <family val="2"/>
      </rPr>
      <t xml:space="preserve"> New 6 ATM Separator</t>
    </r>
    <r>
      <rPr>
        <sz val="11"/>
        <rFont val="Arial Narrow"/>
        <family val="2"/>
      </rPr>
      <t>: Level switch along with isolation valves(150#),pneumatic horn and shutdown switch received from Odalarevu wide.G.P.No. 269.  Level switch fitting  and lining up of 6 atm separator planned  today after thorugh  checking.</t>
    </r>
  </si>
  <si>
    <r>
      <rPr>
        <b/>
        <sz val="11"/>
        <rFont val="Arial Narrow"/>
        <family val="2"/>
      </rPr>
      <t>Mynor C &amp;M  team 1/2:</t>
    </r>
    <r>
      <rPr>
        <sz val="11"/>
        <rFont val="Arial Narrow"/>
        <family val="2"/>
      </rPr>
      <t xml:space="preserve"> Fabrication &amp; fitting  of 2" Pipe line for instrument air line is in progress &amp; 02 no"s of valves fitted in liquid outlet line. Firewater damaged foam line near storage tank removal and fabrication of spool  for fitting is in progress.</t>
    </r>
  </si>
  <si>
    <t>Civil team visited plant and discussed regarding eye washes, jockey pump foundation and  1*1 m pit near OWS pit.</t>
  </si>
  <si>
    <t>Gas sample collected and sent to Base office RGL</t>
  </si>
  <si>
    <r>
      <rPr>
        <b/>
        <sz val="11"/>
        <rFont val="Arial Narrow"/>
        <family val="2"/>
      </rPr>
      <t>GM#08:</t>
    </r>
    <r>
      <rPr>
        <sz val="11"/>
        <rFont val="Arial Narrow"/>
        <family val="2"/>
      </rPr>
      <t xml:space="preserve">   FTHP/CHP: 5-10/66   Bean:14 mm,  L- 14.4 m3/d, W/C - 100, Oil : 0 m3/day , W :14.4 m3/d, Gas :  6336 scmd                                                                                                                                                                                  </t>
    </r>
    <r>
      <rPr>
        <b/>
        <sz val="11"/>
        <rFont val="Arial Narrow"/>
        <family val="2"/>
      </rPr>
      <t>GM#10</t>
    </r>
    <r>
      <rPr>
        <sz val="11"/>
        <rFont val="Arial Narrow"/>
        <family val="2"/>
      </rPr>
      <t xml:space="preserve">: FTHP/ABP/CHP: 20/62   Bean:6mm,  L- 40 m3/d, W/C - 100, Oil : 0 m3/day , W :40 m3/d, Gas : 1680 scmd </t>
    </r>
  </si>
  <si>
    <r>
      <rPr>
        <b/>
        <sz val="11"/>
        <rFont val="Arial Narrow"/>
        <family val="2"/>
      </rPr>
      <t>GMDAA</t>
    </r>
    <r>
      <rPr>
        <sz val="11"/>
        <rFont val="Arial Narrow"/>
        <family val="2"/>
      </rPr>
      <t xml:space="preserve"> : FTHP: 66.5  Ksc, L- 9.78 m3/day , W/C - 63.5 %,  Oil- 3.570  m3/d, W- 6.210 m3/d, Gas- 31064 ,
</t>
    </r>
    <r>
      <rPr>
        <b/>
        <sz val="12"/>
        <rFont val="Arial Narrow"/>
        <family val="2"/>
      </rPr>
      <t>GS#15</t>
    </r>
    <r>
      <rPr>
        <sz val="11"/>
        <rFont val="Arial Narrow"/>
        <family val="2"/>
      </rPr>
      <t xml:space="preserve"> : FTHP: 132 Ksc, L- 27.56 m3/day , W/C - 92.5  %,  Oil- 2.067 m3/d, W- 25.493  m3/d, Gas- 38572  
</t>
    </r>
  </si>
  <si>
    <t>(19 nos)</t>
  </si>
  <si>
    <t>Total 19 tankers,Qty. 545 M3. MS-8/218, SVL-2/57,TPK-9/270.</t>
  </si>
  <si>
    <t>Total six tankers RJY crude loaded from OGT,Qty.168 M3.</t>
  </si>
  <si>
    <t>Export started at 13:00 Hrs. Qty.430000 barrels.Export will complete today atround 23:00 Hrs.</t>
  </si>
  <si>
    <t>670+432+94</t>
  </si>
  <si>
    <t>44+50+50</t>
  </si>
  <si>
    <t>50.62/50.02</t>
  </si>
  <si>
    <r>
      <rPr>
        <b/>
        <sz val="11"/>
        <color theme="1"/>
        <rFont val="Arial Narrow"/>
        <family val="2"/>
      </rPr>
      <t>Wells details</t>
    </r>
    <r>
      <rPr>
        <sz val="11"/>
        <color theme="1"/>
        <rFont val="Arial Narrow"/>
        <family val="2"/>
      </rPr>
      <t xml:space="preserve">: </t>
    </r>
    <r>
      <rPr>
        <b/>
        <sz val="11"/>
        <color theme="1"/>
        <rFont val="Arial Narrow"/>
        <family val="2"/>
      </rPr>
      <t>PS#20:</t>
    </r>
    <r>
      <rPr>
        <sz val="11"/>
        <color theme="1"/>
        <rFont val="Arial Narrow"/>
        <family val="2"/>
      </rPr>
      <t xml:space="preserve"> FTHP- 22 ksc, F/hrs 24 hrs,</t>
    </r>
    <r>
      <rPr>
        <b/>
        <sz val="11"/>
        <color theme="1"/>
        <rFont val="Arial Narrow"/>
        <family val="2"/>
      </rPr>
      <t xml:space="preserve"> PS#46</t>
    </r>
    <r>
      <rPr>
        <sz val="11"/>
        <color theme="1"/>
        <rFont val="Arial Narrow"/>
        <family val="2"/>
      </rPr>
      <t>: FTHP-25/6 ksc F/hrs 23 hrs,</t>
    </r>
    <r>
      <rPr>
        <b/>
        <sz val="11"/>
        <color theme="1"/>
        <rFont val="Arial Narrow"/>
        <family val="2"/>
      </rPr>
      <t xml:space="preserve"> PS#24</t>
    </r>
    <r>
      <rPr>
        <sz val="11"/>
        <color theme="1"/>
        <rFont val="Arial Narrow"/>
        <family val="2"/>
      </rPr>
      <t xml:space="preserve">: FTHP- 20 ksc, F/hrs 24 hrs, </t>
    </r>
    <r>
      <rPr>
        <b/>
        <sz val="11"/>
        <color theme="1"/>
        <rFont val="Arial Narrow"/>
        <family val="2"/>
      </rPr>
      <t>PS#45:</t>
    </r>
    <r>
      <rPr>
        <sz val="11"/>
        <color theme="1"/>
        <rFont val="Arial Narrow"/>
        <family val="2"/>
      </rPr>
      <t xml:space="preserve"> FTHP- 18 00 ksc, F/hrs 24 hrs, </t>
    </r>
    <r>
      <rPr>
        <b/>
        <sz val="11"/>
        <color theme="1"/>
        <rFont val="Arial Narrow"/>
        <family val="2"/>
      </rPr>
      <t>PS#30</t>
    </r>
    <r>
      <rPr>
        <sz val="11"/>
        <color theme="1"/>
        <rFont val="Arial Narrow"/>
        <family val="2"/>
      </rPr>
      <t xml:space="preserve">: FTHP - 52 ksc, F/hrs. 24 hrs. </t>
    </r>
    <r>
      <rPr>
        <b/>
        <sz val="11"/>
        <color theme="1"/>
        <rFont val="Arial Narrow"/>
        <family val="2"/>
      </rPr>
      <t xml:space="preserve">PSP#19A - STHP </t>
    </r>
    <r>
      <rPr>
        <sz val="11"/>
        <color theme="1"/>
        <rFont val="Arial Narrow"/>
        <family val="2"/>
      </rPr>
      <t>- 4 ksc ,CHP - 53 ksc.</t>
    </r>
  </si>
  <si>
    <r>
      <rPr>
        <b/>
        <sz val="11"/>
        <color theme="1"/>
        <rFont val="Arial Narrow"/>
        <family val="2"/>
      </rPr>
      <t>PS# 29</t>
    </r>
    <r>
      <rPr>
        <sz val="11"/>
        <color theme="1"/>
        <rFont val="Arial Narrow"/>
        <family val="2"/>
      </rPr>
      <t xml:space="preserve">.FTHP 34/6 ksc. F/hrs 09.00 hrs. </t>
    </r>
    <r>
      <rPr>
        <b/>
        <sz val="11"/>
        <color theme="1"/>
        <rFont val="Arial Narrow"/>
        <family val="2"/>
      </rPr>
      <t>PS#34</t>
    </r>
    <r>
      <rPr>
        <sz val="11"/>
        <color theme="1"/>
        <rFont val="Arial Narrow"/>
        <family val="2"/>
      </rPr>
      <t xml:space="preserve">. 26/7 ksc.F/hrs 9.15 hrs. </t>
    </r>
    <r>
      <rPr>
        <b/>
        <sz val="11"/>
        <color theme="1"/>
        <rFont val="Arial Narrow"/>
        <family val="2"/>
      </rPr>
      <t xml:space="preserve"> PSDN:.</t>
    </r>
    <r>
      <rPr>
        <sz val="11"/>
        <color theme="1"/>
        <rFont val="Arial Narrow"/>
        <family val="2"/>
      </rPr>
      <t xml:space="preserve"> FTHP 24/4  F/hrs 8.30 hrs.</t>
    </r>
  </si>
  <si>
    <r>
      <t xml:space="preserve">1) PSP#46 activation carried out at 1200 hrs, Pr. before and after activation : 2/25 ksc. Pr. at 06:00 hrs.: 6 ksc. CHP: 53 ksc
2) </t>
    </r>
    <r>
      <rPr>
        <b/>
        <sz val="12"/>
        <color theme="1"/>
        <rFont val="Arial Narrow"/>
        <family val="2"/>
      </rPr>
      <t>ERAAA well activation tried for 3.00 hrs, but not successful.</t>
    </r>
  </si>
  <si>
    <r>
      <rPr>
        <b/>
        <sz val="12"/>
        <color theme="1"/>
        <rFont val="Arial Narrow"/>
        <family val="2"/>
      </rPr>
      <t>AAPPL GCP RUN HOURS</t>
    </r>
    <r>
      <rPr>
        <sz val="12"/>
        <color theme="1"/>
        <rFont val="Arial Narrow"/>
        <family val="2"/>
      </rPr>
      <t>:</t>
    </r>
    <r>
      <rPr>
        <b/>
        <sz val="12"/>
        <color theme="1"/>
        <rFont val="Arial Narrow"/>
        <family val="2"/>
      </rPr>
      <t xml:space="preserve"> A</t>
    </r>
    <r>
      <rPr>
        <sz val="12"/>
        <color theme="1"/>
        <rFont val="Arial Narrow"/>
        <family val="2"/>
      </rPr>
      <t xml:space="preserve">: 10.50 Hrs, (Standby)  </t>
    </r>
    <r>
      <rPr>
        <b/>
        <sz val="12"/>
        <color theme="1"/>
        <rFont val="Arial Narrow"/>
        <family val="2"/>
      </rPr>
      <t xml:space="preserve"> C</t>
    </r>
    <r>
      <rPr>
        <sz val="12"/>
        <color theme="1"/>
        <rFont val="Arial Narrow"/>
        <family val="2"/>
      </rPr>
      <t xml:space="preserve">: 24.00 Hrs,  </t>
    </r>
    <r>
      <rPr>
        <b/>
        <sz val="12"/>
        <color theme="1"/>
        <rFont val="Arial Narrow"/>
        <family val="2"/>
      </rPr>
      <t>B</t>
    </r>
    <r>
      <rPr>
        <sz val="12"/>
        <color theme="1"/>
        <rFont val="Arial Narrow"/>
        <family val="2"/>
      </rPr>
      <t>: 13.10 Hrs.</t>
    </r>
  </si>
  <si>
    <r>
      <rPr>
        <b/>
        <sz val="12"/>
        <color theme="1"/>
        <rFont val="Arial Narrow"/>
        <family val="2"/>
      </rPr>
      <t>GOMA ED pump</t>
    </r>
    <r>
      <rPr>
        <sz val="12"/>
        <color theme="1"/>
        <rFont val="Arial Narrow"/>
        <family val="2"/>
      </rPr>
      <t>: Effluent water injected in A) PSP#36 for 35 mins, Volume: 10.3 m3.  B)PSP#25 for 20 mins, Volume: 4.5m3. 
 Final discharge pressure : 65 ksc (for both wells). Total Injection: 14.8 m3</t>
    </r>
  </si>
  <si>
    <t>ERAAA activation tank water lifted and despatched to GMAE via Effluent tanker.</t>
  </si>
  <si>
    <t>Hydrotest of Condensate KOD completed at 10 ksc, Holding time: 2 hrs.
Isolation of LP separator-2 (LP 2nd stage) in progress for Hydrotest.</t>
  </si>
  <si>
    <t>H2S Scavenger chemical - 6 barrels received from Narsapur.</t>
  </si>
  <si>
    <t>1 lt. GCI injection each in PS#24,ER#3 carried out. 2) 35 lts. H2S scavenger used for operational purpose.</t>
  </si>
  <si>
    <t>Effluent tanker - 24 Kl diverted to GMAA-GGS. There will be only 1 tanker operating at PSP GCS, and we will request the second tanker from GMAA when required.</t>
  </si>
  <si>
    <t>4" CL 150 Gate valve - 1 no. serviced and tested.</t>
  </si>
  <si>
    <t>51.17/50.67</t>
  </si>
  <si>
    <t xml:space="preserve">MDEJ:LN2 application c/o, liquid surfaced at 1600psi with water return. Max pressure upto 3200psi shoe cut at 3200psi. Well flowing through 3mm bean to WCT separator to flare pit with FTHP 1850psi  and SCHP 1850psi. </t>
  </si>
  <si>
    <t>MDEJ: At 0600hrs well flowing to flare pit with gas and traces of water with FTHP:1700psi and SCHP: 1900psi.</t>
  </si>
  <si>
    <r>
      <t xml:space="preserve">MDSAA flowline leakage: </t>
    </r>
    <r>
      <rPr>
        <sz val="11"/>
        <color theme="1"/>
        <rFont val="Arial Narrow"/>
        <family val="2"/>
      </rPr>
      <t>ONGC C&amp;M team visited leakage location and planned to trench other end of the canal on 31.01.2023.</t>
    </r>
  </si>
  <si>
    <t>C&amp;M jobs: MDP#19 leakage arrested by replacing 1m damaged pipeline.</t>
  </si>
  <si>
    <t>BHS study carried out  by reservoir team in MDEF, MDEA</t>
  </si>
  <si>
    <t>1 bbl HSD sent to MDUAA.</t>
  </si>
  <si>
    <t>Civil jobs: crew not reported</t>
  </si>
  <si>
    <t xml:space="preserve"> GDU: At 0600 hrs, chiller nos (2) -5.8°C,  (5) -5.4°C. Chiller (1), (4) standby.  Chiller (6), (7) (3)  are under maintenance due to condenser coil leakage problem since 14/12/2022.</t>
  </si>
  <si>
    <t>GCI dosing: Dosing done in MDEE, MDP#16  2lts 4hrs each.</t>
  </si>
  <si>
    <t>HH-150-01 :MDDU: Rig material transportation IIP, Rig building IIP.</t>
  </si>
  <si>
    <t>49.30/48.70</t>
  </si>
  <si>
    <t xml:space="preserve">177.278 m3 E/ water injected into END # 1.
Goma pump - 2 running hours : 11.00 hrs.
</t>
  </si>
  <si>
    <t xml:space="preserve">END # 2. Choke size : 18 m m.  Flow rate :  34840 scm/day FTHP : 53.00 kg/cm2. CHP :   78.00 kg/cm2.
Flowing hours : 24.00 hrs. 
</t>
  </si>
  <si>
    <t xml:space="preserve">END # 11.Choke size : 18 m m.  Flow rate : 81140 scm/day. FTHP :  53.00 kg/cm2.CHP :     55.00 kg/cm2.
Flowing hours : 24.00 hrs.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</si>
</sst>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4" x14ac:knownFonts="1">
    <font>
      <sz val="11"/>
      <color theme="1"/>
      <name val="Calibri"/>
      <family val="2"/>
      <scheme val="minor"/>
    </font>
    <font>
      <sz val="12"/>
      <color theme="1"/>
      <name val="Arial Narrow"/>
      <family val="2"/>
    </font>
    <font>
      <b/>
      <sz val="12"/>
      <color theme="1"/>
      <name val="Arial Narrow"/>
      <family val="2"/>
    </font>
    <font>
      <b/>
      <sz val="12"/>
      <color rgb="FF0000FF"/>
      <name val="Arial Narrow"/>
      <family val="2"/>
    </font>
    <font>
      <sz val="11"/>
      <color theme="1"/>
      <name val="Arial Narrow"/>
      <family val="2"/>
    </font>
    <font>
      <b/>
      <sz val="14"/>
      <color rgb="FF0000FF"/>
      <name val="Arial Narrow"/>
      <family val="2"/>
    </font>
    <font>
      <sz val="12"/>
      <color rgb="FF0000FF"/>
      <name val="Arial Narrow"/>
      <family val="2"/>
    </font>
    <font>
      <sz val="11"/>
      <color rgb="FF0000FF"/>
      <name val="Arial Narrow"/>
      <family val="2"/>
    </font>
    <font>
      <b/>
      <sz val="11"/>
      <color theme="1"/>
      <name val="Arial Narrow"/>
      <family val="2"/>
    </font>
    <font>
      <sz val="12"/>
      <name val="Arial Narrow"/>
      <family val="2"/>
    </font>
    <font>
      <sz val="8"/>
      <color rgb="FF0000FF"/>
      <name val="Arial Narrow"/>
      <family val="2"/>
    </font>
    <font>
      <sz val="11"/>
      <name val="Arial Narrow"/>
      <family val="2"/>
    </font>
    <font>
      <b/>
      <sz val="11"/>
      <name val="Arial Narrow"/>
      <family val="2"/>
    </font>
    <font>
      <b/>
      <sz val="12"/>
      <name val="Arial Narrow"/>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rgb="FF505050"/>
      </left>
      <right style="thin">
        <color rgb="FF505050"/>
      </right>
      <top style="thin">
        <color rgb="FF505050"/>
      </top>
      <bottom style="thin">
        <color rgb="FF505050"/>
      </bottom>
      <diagonal/>
    </border>
    <border>
      <left/>
      <right/>
      <top style="thin">
        <color indexed="64"/>
      </top>
      <bottom style="thin">
        <color rgb="FF505050"/>
      </bottom>
      <diagonal/>
    </border>
    <border>
      <left/>
      <right style="thin">
        <color indexed="64"/>
      </right>
      <top style="thin">
        <color indexed="64"/>
      </top>
      <bottom style="thin">
        <color rgb="FF505050"/>
      </bottom>
      <diagonal/>
    </border>
    <border>
      <left style="thin">
        <color rgb="FF505050"/>
      </left>
      <right/>
      <top style="thin">
        <color rgb="FF505050"/>
      </top>
      <bottom style="thin">
        <color indexed="64"/>
      </bottom>
      <diagonal/>
    </border>
    <border>
      <left/>
      <right/>
      <top style="thin">
        <color rgb="FF505050"/>
      </top>
      <bottom style="thin">
        <color indexed="64"/>
      </bottom>
      <diagonal/>
    </border>
    <border>
      <left/>
      <right style="thin">
        <color rgb="FF505050"/>
      </right>
      <top style="thin">
        <color rgb="FF505050"/>
      </top>
      <bottom style="thin">
        <color indexed="64"/>
      </bottom>
      <diagonal/>
    </border>
  </borders>
  <cellStyleXfs count="1">
    <xf numFmtId="0" fontId="0" fillId="0" borderId="0"/>
  </cellStyleXfs>
  <cellXfs count="102">
    <xf numFmtId="0" fontId="0" fillId="0" borderId="0" xfId="0"/>
    <xf numFmtId="0" fontId="1" fillId="0" borderId="0" xfId="0" applyFont="1"/>
    <xf numFmtId="0" fontId="6" fillId="0" borderId="0" xfId="0" applyFont="1"/>
    <xf numFmtId="164" fontId="1" fillId="0" borderId="1" xfId="0" applyNumberFormat="1" applyFont="1" applyBorder="1" applyProtection="1">
      <protection locked="0"/>
    </xf>
    <xf numFmtId="164" fontId="1" fillId="3" borderId="1" xfId="0" applyNumberFormat="1" applyFont="1" applyFill="1" applyBorder="1" applyProtection="1">
      <protection locked="0"/>
    </xf>
    <xf numFmtId="0" fontId="1" fillId="0" borderId="1" xfId="0" applyFont="1" applyBorder="1" applyProtection="1">
      <protection locked="0"/>
    </xf>
    <xf numFmtId="0" fontId="1" fillId="3" borderId="1" xfId="0" applyFont="1" applyFill="1" applyBorder="1" applyProtection="1">
      <protection locked="0"/>
    </xf>
    <xf numFmtId="0" fontId="2" fillId="0" borderId="1" xfId="0" applyFont="1" applyBorder="1" applyProtection="1">
      <protection locked="0"/>
    </xf>
    <xf numFmtId="0" fontId="1" fillId="3" borderId="1" xfId="0" applyFont="1" applyFill="1" applyBorder="1" applyAlignment="1" applyProtection="1">
      <alignment horizontal="right"/>
      <protection locked="0"/>
    </xf>
    <xf numFmtId="0" fontId="1" fillId="0" borderId="0" xfId="0" applyFont="1" applyProtection="1">
      <protection locked="0"/>
    </xf>
    <xf numFmtId="0" fontId="1" fillId="3" borderId="1" xfId="0" applyFont="1" applyFill="1" applyBorder="1" applyAlignment="1" applyProtection="1">
      <alignment vertical="top"/>
      <protection locked="0"/>
    </xf>
    <xf numFmtId="14" fontId="3" fillId="0" borderId="0" xfId="0" applyNumberFormat="1" applyFont="1" applyProtection="1">
      <protection locked="0"/>
    </xf>
    <xf numFmtId="0" fontId="1" fillId="0" borderId="2" xfId="0" applyFont="1" applyBorder="1" applyProtection="1">
      <protection locked="0"/>
    </xf>
    <xf numFmtId="0" fontId="1" fillId="3" borderId="1" xfId="0" quotePrefix="1" applyFont="1" applyFill="1" applyBorder="1" applyAlignment="1" applyProtection="1">
      <alignment horizontal="right"/>
      <protection locked="0"/>
    </xf>
    <xf numFmtId="164" fontId="1" fillId="0" borderId="2" xfId="0" applyNumberFormat="1" applyFont="1" applyBorder="1" applyProtection="1">
      <protection locked="0"/>
    </xf>
    <xf numFmtId="0" fontId="1" fillId="3" borderId="2" xfId="0" applyFont="1" applyFill="1" applyBorder="1" applyProtection="1">
      <protection locked="0"/>
    </xf>
    <xf numFmtId="0" fontId="2" fillId="0" borderId="2" xfId="0" applyFont="1" applyBorder="1" applyProtection="1">
      <protection locked="0"/>
    </xf>
    <xf numFmtId="0" fontId="1" fillId="3" borderId="2" xfId="0" applyFont="1" applyFill="1" applyBorder="1" applyAlignment="1" applyProtection="1">
      <alignment horizontal="right"/>
      <protection locked="0"/>
    </xf>
    <xf numFmtId="164" fontId="1" fillId="3" borderId="2" xfId="0" applyNumberFormat="1" applyFont="1" applyFill="1" applyBorder="1" applyProtection="1">
      <protection locked="0"/>
    </xf>
    <xf numFmtId="0" fontId="1" fillId="4" borderId="1" xfId="0" applyFont="1" applyFill="1" applyBorder="1" applyProtection="1">
      <protection locked="0"/>
    </xf>
    <xf numFmtId="0" fontId="1" fillId="4" borderId="2" xfId="0" applyFont="1" applyFill="1" applyBorder="1" applyProtection="1">
      <protection locked="0"/>
    </xf>
    <xf numFmtId="0" fontId="3" fillId="0" borderId="0" xfId="0" applyFont="1" applyAlignment="1">
      <alignment horizontal="right"/>
    </xf>
    <xf numFmtId="0" fontId="3" fillId="0" borderId="0" xfId="0" applyFont="1" applyProtection="1">
      <protection locked="0"/>
    </xf>
    <xf numFmtId="0" fontId="6" fillId="0" borderId="0" xfId="0" applyFont="1" applyProtection="1">
      <protection locked="0"/>
    </xf>
    <xf numFmtId="164" fontId="1" fillId="4" borderId="1" xfId="0" applyNumberFormat="1" applyFont="1" applyFill="1" applyBorder="1" applyProtection="1">
      <protection locked="0"/>
    </xf>
    <xf numFmtId="164" fontId="1" fillId="4" borderId="2" xfId="0" applyNumberFormat="1" applyFont="1" applyFill="1" applyBorder="1" applyProtection="1">
      <protection locked="0"/>
    </xf>
    <xf numFmtId="0" fontId="9" fillId="3" borderId="3" xfId="0" applyFont="1" applyFill="1" applyBorder="1" applyAlignment="1" applyProtection="1">
      <alignment horizontal="right"/>
      <protection locked="0"/>
    </xf>
    <xf numFmtId="164" fontId="1" fillId="0" borderId="3" xfId="0" applyNumberFormat="1" applyFont="1" applyBorder="1" applyProtection="1">
      <protection locked="0"/>
    </xf>
    <xf numFmtId="0" fontId="2" fillId="4" borderId="2" xfId="0" applyFont="1" applyFill="1" applyBorder="1" applyAlignment="1" applyProtection="1">
      <alignment horizontal="center"/>
      <protection locked="0"/>
    </xf>
    <xf numFmtId="164" fontId="3" fillId="0" borderId="1" xfId="0" applyNumberFormat="1" applyFont="1" applyBorder="1"/>
    <xf numFmtId="10" fontId="10" fillId="0" borderId="1" xfId="0" applyNumberFormat="1" applyFont="1" applyBorder="1"/>
    <xf numFmtId="0" fontId="6" fillId="3" borderId="2" xfId="0" applyFont="1" applyFill="1" applyBorder="1"/>
    <xf numFmtId="0" fontId="3" fillId="0" borderId="1" xfId="0" applyFont="1" applyBorder="1"/>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164" fontId="3" fillId="0" borderId="0" xfId="0" applyNumberFormat="1" applyFont="1" applyAlignment="1">
      <alignment horizontal="right"/>
    </xf>
    <xf numFmtId="0" fontId="7" fillId="0" borderId="0" xfId="0" applyFont="1"/>
    <xf numFmtId="3" fontId="3" fillId="0" borderId="0" xfId="0" applyNumberFormat="1" applyFont="1" applyAlignment="1">
      <alignment horizontal="right"/>
    </xf>
    <xf numFmtId="4" fontId="3" fillId="0" borderId="0" xfId="0" applyNumberFormat="1" applyFont="1" applyAlignment="1">
      <alignment horizontal="right"/>
    </xf>
    <xf numFmtId="164" fontId="3" fillId="3" borderId="1" xfId="0" applyNumberFormat="1" applyFont="1" applyFill="1" applyBorder="1"/>
    <xf numFmtId="0" fontId="3" fillId="0" borderId="2" xfId="0" applyFont="1" applyBorder="1"/>
    <xf numFmtId="0" fontId="9" fillId="3" borderId="1" xfId="0" applyFont="1" applyFill="1" applyBorder="1" applyAlignment="1" applyProtection="1">
      <alignment vertical="top"/>
      <protection locked="0"/>
    </xf>
    <xf numFmtId="0" fontId="1" fillId="3" borderId="10" xfId="0" applyFont="1" applyFill="1" applyBorder="1" applyAlignment="1" applyProtection="1">
      <alignment vertical="top"/>
      <protection locked="0"/>
    </xf>
    <xf numFmtId="0" fontId="1" fillId="0" borderId="1" xfId="0" applyFont="1" applyFill="1" applyBorder="1" applyProtection="1">
      <protection locked="0"/>
    </xf>
    <xf numFmtId="0" fontId="4" fillId="3" borderId="4" xfId="0" applyFont="1" applyFill="1" applyBorder="1" applyAlignment="1" applyProtection="1">
      <alignment horizontal="left" vertical="top" wrapText="1"/>
      <protection locked="0"/>
    </xf>
    <xf numFmtId="0" fontId="4" fillId="3" borderId="3" xfId="0" applyFont="1" applyFill="1" applyBorder="1" applyAlignment="1" applyProtection="1">
      <alignment horizontal="left" vertical="top" wrapText="1"/>
      <protection locked="0"/>
    </xf>
    <xf numFmtId="0" fontId="8" fillId="3" borderId="2" xfId="0" applyFont="1" applyFill="1" applyBorder="1" applyAlignment="1" applyProtection="1">
      <alignment horizontal="left" vertical="top" wrapText="1"/>
      <protection locked="0"/>
    </xf>
    <xf numFmtId="164" fontId="1" fillId="0" borderId="1" xfId="0" applyNumberFormat="1" applyFont="1" applyBorder="1" applyAlignment="1" applyProtection="1">
      <alignment horizontal="right"/>
      <protection locked="0"/>
    </xf>
    <xf numFmtId="164" fontId="3" fillId="0" borderId="1" xfId="0" applyNumberFormat="1" applyFont="1" applyBorder="1" applyAlignment="1">
      <alignment horizontal="right"/>
    </xf>
    <xf numFmtId="164" fontId="2" fillId="0" borderId="1" xfId="0" applyNumberFormat="1" applyFont="1" applyBorder="1" applyAlignment="1" applyProtection="1">
      <alignment horizontal="right"/>
      <protection locked="0"/>
    </xf>
    <xf numFmtId="164" fontId="1" fillId="3" borderId="1" xfId="0" applyNumberFormat="1" applyFont="1" applyFill="1" applyBorder="1" applyAlignment="1" applyProtection="1">
      <alignment horizontal="right"/>
      <protection locked="0"/>
    </xf>
    <xf numFmtId="0" fontId="1" fillId="4" borderId="8" xfId="0" applyFont="1" applyFill="1" applyBorder="1" applyAlignment="1" applyProtection="1">
      <alignment horizontal="center"/>
      <protection locked="0"/>
    </xf>
    <xf numFmtId="0" fontId="1" fillId="4" borderId="9" xfId="0" applyFont="1" applyFill="1" applyBorder="1" applyAlignment="1" applyProtection="1">
      <alignment horizontal="center"/>
      <protection locked="0"/>
    </xf>
    <xf numFmtId="164" fontId="1" fillId="3" borderId="2" xfId="0" applyNumberFormat="1" applyFont="1" applyFill="1" applyBorder="1" applyAlignment="1" applyProtection="1">
      <alignment horizontal="right"/>
      <protection locked="0"/>
    </xf>
    <xf numFmtId="164" fontId="1" fillId="3" borderId="3" xfId="0" applyNumberFormat="1" applyFont="1" applyFill="1" applyBorder="1" applyAlignment="1" applyProtection="1">
      <alignment horizontal="right"/>
      <protection locked="0"/>
    </xf>
    <xf numFmtId="164" fontId="3" fillId="3" borderId="1" xfId="0" applyNumberFormat="1" applyFont="1" applyFill="1" applyBorder="1" applyAlignment="1">
      <alignment horizontal="right"/>
    </xf>
    <xf numFmtId="164" fontId="1" fillId="4" borderId="1" xfId="0" applyNumberFormat="1" applyFont="1" applyFill="1" applyBorder="1" applyAlignment="1" applyProtection="1">
      <alignment horizontal="center"/>
      <protection locked="0"/>
    </xf>
    <xf numFmtId="164" fontId="1" fillId="3" borderId="1" xfId="0" applyNumberFormat="1" applyFont="1" applyFill="1" applyBorder="1" applyAlignment="1" applyProtection="1">
      <alignment horizontal="center"/>
      <protection locked="0"/>
    </xf>
    <xf numFmtId="164" fontId="1" fillId="0" borderId="1" xfId="0" applyNumberFormat="1" applyFont="1" applyBorder="1" applyAlignment="1" applyProtection="1">
      <alignment horizontal="center"/>
      <protection locked="0"/>
    </xf>
    <xf numFmtId="0" fontId="5" fillId="2" borderId="0" xfId="0" applyFont="1" applyFill="1" applyAlignment="1">
      <alignment horizontal="center" vertical="center"/>
    </xf>
    <xf numFmtId="14" fontId="3" fillId="0" borderId="0" xfId="0" applyNumberFormat="1" applyFont="1" applyAlignment="1" applyProtection="1">
      <alignment horizontal="center"/>
      <protection locked="0"/>
    </xf>
    <xf numFmtId="0" fontId="6" fillId="0" borderId="0" xfId="0" applyFont="1" applyAlignment="1" applyProtection="1">
      <alignment horizontal="center"/>
      <protection locked="0"/>
    </xf>
    <xf numFmtId="0" fontId="6" fillId="0" borderId="5" xfId="0" applyFont="1" applyBorder="1" applyAlignment="1" applyProtection="1">
      <alignment horizontal="center"/>
      <protection locked="0"/>
    </xf>
    <xf numFmtId="0" fontId="1" fillId="2" borderId="1" xfId="0" applyFont="1" applyFill="1" applyBorder="1" applyAlignment="1" applyProtection="1">
      <alignment horizontal="center"/>
      <protection locked="0"/>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1" xfId="0" applyFont="1" applyBorder="1" applyAlignment="1">
      <alignment horizontal="right"/>
    </xf>
    <xf numFmtId="0" fontId="1" fillId="0" borderId="1" xfId="0" applyFont="1" applyBorder="1" applyAlignment="1" applyProtection="1">
      <alignment horizontal="left"/>
      <protection locked="0"/>
    </xf>
    <xf numFmtId="0" fontId="3" fillId="3" borderId="1" xfId="0" applyFont="1" applyFill="1" applyBorder="1" applyAlignment="1">
      <alignment horizontal="right"/>
    </xf>
    <xf numFmtId="0" fontId="3" fillId="4" borderId="8" xfId="0" applyFont="1" applyFill="1" applyBorder="1" applyAlignment="1">
      <alignment horizontal="right"/>
    </xf>
    <xf numFmtId="0" fontId="3" fillId="4" borderId="9" xfId="0" applyFont="1" applyFill="1" applyBorder="1" applyAlignment="1">
      <alignment horizontal="right"/>
    </xf>
    <xf numFmtId="0" fontId="6" fillId="3" borderId="1" xfId="0" applyFont="1" applyFill="1" applyBorder="1" applyAlignment="1">
      <alignment horizontal="left"/>
    </xf>
    <xf numFmtId="0" fontId="6" fillId="3" borderId="7" xfId="0" applyFont="1" applyFill="1" applyBorder="1" applyAlignment="1">
      <alignment horizontal="left"/>
    </xf>
    <xf numFmtId="164" fontId="3" fillId="4" borderId="6" xfId="0" applyNumberFormat="1" applyFont="1" applyFill="1" applyBorder="1" applyAlignment="1">
      <alignment horizontal="center" vertical="center"/>
    </xf>
    <xf numFmtId="164" fontId="3" fillId="4" borderId="0" xfId="0" applyNumberFormat="1" applyFont="1" applyFill="1" applyAlignment="1">
      <alignment horizontal="center" vertical="center"/>
    </xf>
    <xf numFmtId="0" fontId="2" fillId="4" borderId="4" xfId="0" applyFont="1" applyFill="1" applyBorder="1" applyAlignment="1" applyProtection="1">
      <alignment horizontal="center"/>
      <protection locked="0"/>
    </xf>
    <xf numFmtId="0" fontId="2" fillId="4" borderId="3" xfId="0" applyFont="1" applyFill="1" applyBorder="1" applyAlignment="1" applyProtection="1">
      <alignment horizontal="center"/>
      <protection locked="0"/>
    </xf>
    <xf numFmtId="0" fontId="1" fillId="3" borderId="2" xfId="0" applyFont="1" applyFill="1" applyBorder="1" applyAlignment="1" applyProtection="1">
      <alignment horizontal="left" vertical="top" wrapText="1"/>
      <protection locked="0"/>
    </xf>
    <xf numFmtId="0" fontId="1" fillId="3" borderId="4" xfId="0"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0" fontId="4" fillId="3" borderId="2" xfId="0" applyFont="1" applyFill="1" applyBorder="1" applyAlignment="1" applyProtection="1">
      <alignment horizontal="left" vertical="top" wrapText="1"/>
      <protection locked="0"/>
    </xf>
    <xf numFmtId="0" fontId="4" fillId="3" borderId="4" xfId="0" applyFont="1" applyFill="1" applyBorder="1" applyAlignment="1" applyProtection="1">
      <alignment horizontal="left" vertical="top" wrapText="1"/>
      <protection locked="0"/>
    </xf>
    <xf numFmtId="0" fontId="4" fillId="3" borderId="3" xfId="0" applyFont="1" applyFill="1" applyBorder="1" applyAlignment="1" applyProtection="1">
      <alignment horizontal="left" vertical="top" wrapText="1"/>
      <protection locked="0"/>
    </xf>
    <xf numFmtId="0" fontId="11" fillId="3" borderId="2" xfId="0" applyFont="1" applyFill="1" applyBorder="1" applyAlignment="1" applyProtection="1">
      <alignment horizontal="left" vertical="top" wrapText="1"/>
      <protection locked="0"/>
    </xf>
    <xf numFmtId="0" fontId="11" fillId="3" borderId="4" xfId="0" applyFont="1" applyFill="1" applyBorder="1" applyAlignment="1" applyProtection="1">
      <alignment horizontal="left" vertical="top" wrapText="1"/>
      <protection locked="0"/>
    </xf>
    <xf numFmtId="0" fontId="11" fillId="3" borderId="3" xfId="0" applyFont="1" applyFill="1" applyBorder="1" applyAlignment="1" applyProtection="1">
      <alignment horizontal="left" vertical="top" wrapText="1"/>
      <protection locked="0"/>
    </xf>
    <xf numFmtId="0" fontId="3" fillId="4" borderId="2" xfId="0" applyFont="1" applyFill="1" applyBorder="1" applyAlignment="1" applyProtection="1">
      <alignment horizontal="left" vertical="center"/>
      <protection locked="0"/>
    </xf>
    <xf numFmtId="0" fontId="3" fillId="4" borderId="4" xfId="0" applyFont="1" applyFill="1" applyBorder="1" applyAlignment="1" applyProtection="1">
      <alignment horizontal="left" vertical="center"/>
      <protection locked="0"/>
    </xf>
    <xf numFmtId="0" fontId="3" fillId="4" borderId="3" xfId="0" applyFont="1" applyFill="1" applyBorder="1" applyAlignment="1" applyProtection="1">
      <alignment horizontal="left" vertical="center"/>
      <protection locked="0"/>
    </xf>
    <xf numFmtId="0" fontId="3" fillId="0" borderId="0" xfId="0" applyFont="1" applyAlignment="1">
      <alignment horizontal="right"/>
    </xf>
    <xf numFmtId="0" fontId="5" fillId="2" borderId="5" xfId="0" applyFont="1" applyFill="1" applyBorder="1" applyAlignment="1">
      <alignment horizontal="center" vertical="center"/>
    </xf>
    <xf numFmtId="0" fontId="12" fillId="3" borderId="4" xfId="0" applyFont="1" applyFill="1" applyBorder="1" applyAlignment="1" applyProtection="1">
      <alignment horizontal="left" vertical="top" wrapText="1"/>
      <protection locked="0"/>
    </xf>
    <xf numFmtId="0" fontId="12" fillId="3" borderId="3" xfId="0" applyFont="1" applyFill="1" applyBorder="1" applyAlignment="1" applyProtection="1">
      <alignment horizontal="left" vertical="top" wrapText="1"/>
      <protection locked="0"/>
    </xf>
    <xf numFmtId="0" fontId="8" fillId="3" borderId="2"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protection locked="0"/>
    </xf>
    <xf numFmtId="0" fontId="1" fillId="3" borderId="11" xfId="0" applyFont="1" applyFill="1" applyBorder="1" applyAlignment="1" applyProtection="1">
      <alignment vertical="top"/>
      <protection locked="0"/>
    </xf>
    <xf numFmtId="0" fontId="4" fillId="3" borderId="12" xfId="0" applyFont="1" applyFill="1" applyBorder="1" applyAlignment="1" applyProtection="1">
      <alignment horizontal="left" vertical="top" wrapText="1"/>
      <protection locked="0"/>
    </xf>
    <xf numFmtId="0" fontId="4" fillId="3" borderId="13" xfId="0" applyFont="1" applyFill="1" applyBorder="1" applyAlignment="1" applyProtection="1">
      <alignment horizontal="left" vertical="top" wrapText="1"/>
      <protection locked="0"/>
    </xf>
    <xf numFmtId="0" fontId="1" fillId="3" borderId="0" xfId="0" applyFont="1" applyFill="1" applyBorder="1" applyAlignment="1" applyProtection="1">
      <alignment vertical="top"/>
      <protection locked="0"/>
    </xf>
    <xf numFmtId="0" fontId="4" fillId="3" borderId="14" xfId="0" applyFont="1" applyFill="1" applyBorder="1" applyAlignment="1" applyProtection="1">
      <alignment horizontal="left" vertical="top" wrapText="1"/>
      <protection locked="0"/>
    </xf>
    <xf numFmtId="0" fontId="4" fillId="3" borderId="15" xfId="0" applyFont="1" applyFill="1" applyBorder="1" applyAlignment="1" applyProtection="1">
      <alignment horizontal="left" vertical="top" wrapText="1"/>
      <protection locked="0"/>
    </xf>
    <xf numFmtId="0" fontId="4" fillId="3" borderId="16" xfId="0" applyFont="1" applyFill="1" applyBorder="1" applyAlignment="1" applyProtection="1">
      <alignment horizontal="left" vertical="top" wrapText="1"/>
      <protection locked="0"/>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tabSelected="1" zoomScale="80" zoomScaleNormal="80" workbookViewId="0">
      <selection activeCell="F43" sqref="F43"/>
    </sheetView>
  </sheetViews>
  <sheetFormatPr defaultColWidth="8.7109375" defaultRowHeight="15.75" x14ac:dyDescent="0.25"/>
  <cols>
    <col min="1" max="1" width="26.7109375" style="1" customWidth="1"/>
    <col min="2" max="2" width="12.85546875" style="1" customWidth="1"/>
    <col min="3" max="5" width="14.140625" style="1" customWidth="1"/>
    <col min="6" max="6" width="14.5703125" style="1" customWidth="1"/>
    <col min="7" max="7" width="9.42578125" style="1" customWidth="1"/>
    <col min="8" max="8" width="5.28515625" style="1" customWidth="1"/>
    <col min="9" max="16384" width="8.7109375" style="1"/>
  </cols>
  <sheetData>
    <row r="1" spans="1:12" x14ac:dyDescent="0.25">
      <c r="A1" s="9"/>
      <c r="B1" s="9"/>
      <c r="C1" s="9"/>
      <c r="D1" s="9"/>
      <c r="E1" s="9"/>
      <c r="F1" s="21" t="s">
        <v>41</v>
      </c>
      <c r="G1" s="60">
        <v>44956</v>
      </c>
      <c r="H1" s="60"/>
    </row>
    <row r="2" spans="1:12" s="2" customFormat="1" ht="24.95" customHeight="1" x14ac:dyDescent="0.25">
      <c r="A2" s="59" t="s">
        <v>40</v>
      </c>
      <c r="B2" s="59"/>
      <c r="C2" s="59"/>
      <c r="D2" s="59"/>
      <c r="E2" s="59"/>
      <c r="F2" s="59"/>
      <c r="G2" s="59"/>
      <c r="H2" s="59"/>
    </row>
    <row r="3" spans="1:12" s="2" customFormat="1" ht="16.5" x14ac:dyDescent="0.3">
      <c r="A3" s="21" t="s">
        <v>4</v>
      </c>
      <c r="B3" s="35">
        <f>C12+D12+E12+F12</f>
        <v>256.96100000000001</v>
      </c>
      <c r="C3" s="36" t="s">
        <v>32</v>
      </c>
      <c r="D3" s="22"/>
      <c r="E3" s="23"/>
      <c r="F3" s="23"/>
      <c r="G3" s="61"/>
      <c r="H3" s="61"/>
    </row>
    <row r="4" spans="1:12" s="2" customFormat="1" ht="16.5" x14ac:dyDescent="0.3">
      <c r="A4" s="21" t="s">
        <v>9</v>
      </c>
      <c r="B4" s="37">
        <f>C21+D21+E21+F21</f>
        <v>1142678</v>
      </c>
      <c r="C4" s="36" t="s">
        <v>33</v>
      </c>
      <c r="D4" s="22"/>
      <c r="E4" s="23"/>
      <c r="F4" s="23"/>
      <c r="G4" s="61"/>
      <c r="H4" s="61"/>
    </row>
    <row r="5" spans="1:12" s="2" customFormat="1" ht="16.5" x14ac:dyDescent="0.3">
      <c r="A5" s="21" t="s">
        <v>31</v>
      </c>
      <c r="B5" s="38">
        <f>C37+D37+E37+F37</f>
        <v>1455.2049999999999</v>
      </c>
      <c r="C5" s="36" t="s">
        <v>32</v>
      </c>
      <c r="D5" s="22"/>
      <c r="E5" s="23"/>
      <c r="F5" s="23"/>
      <c r="G5" s="61"/>
      <c r="H5" s="61"/>
    </row>
    <row r="6" spans="1:12" s="2" customFormat="1" ht="16.5" x14ac:dyDescent="0.3">
      <c r="A6" s="21" t="s">
        <v>39</v>
      </c>
      <c r="B6" s="37">
        <f>C27+D27+E27+F27</f>
        <v>6876</v>
      </c>
      <c r="C6" s="36" t="s">
        <v>33</v>
      </c>
      <c r="D6" s="22"/>
      <c r="E6" s="23"/>
      <c r="F6" s="23"/>
      <c r="G6" s="62"/>
      <c r="H6" s="62"/>
    </row>
    <row r="7" spans="1:12" ht="27" customHeight="1" x14ac:dyDescent="0.25">
      <c r="A7" s="63"/>
      <c r="B7" s="63"/>
      <c r="C7" s="33" t="s">
        <v>35</v>
      </c>
      <c r="D7" s="33" t="s">
        <v>36</v>
      </c>
      <c r="E7" s="33" t="s">
        <v>37</v>
      </c>
      <c r="F7" s="34" t="s">
        <v>38</v>
      </c>
      <c r="G7" s="64" t="s">
        <v>44</v>
      </c>
      <c r="H7" s="65"/>
    </row>
    <row r="8" spans="1:12" x14ac:dyDescent="0.25">
      <c r="A8" s="71" t="s">
        <v>0</v>
      </c>
      <c r="B8" s="71"/>
      <c r="C8" s="3">
        <v>1214.346</v>
      </c>
      <c r="D8" s="3">
        <v>39.063000000000002</v>
      </c>
      <c r="E8" s="3">
        <v>58.32</v>
      </c>
      <c r="F8" s="14">
        <v>22.312999999999999</v>
      </c>
      <c r="G8" s="58"/>
      <c r="H8" s="58"/>
    </row>
    <row r="9" spans="1:12" x14ac:dyDescent="0.25">
      <c r="A9" s="71" t="s">
        <v>1</v>
      </c>
      <c r="B9" s="71"/>
      <c r="C9" s="3">
        <v>1378.9659999999999</v>
      </c>
      <c r="D9" s="3">
        <v>69.59</v>
      </c>
      <c r="E9" s="3">
        <v>100.09699999999999</v>
      </c>
      <c r="F9" s="14">
        <v>163.51300000000001</v>
      </c>
      <c r="G9" s="58"/>
      <c r="H9" s="58"/>
    </row>
    <row r="10" spans="1:12" x14ac:dyDescent="0.25">
      <c r="A10" s="71" t="s">
        <v>2</v>
      </c>
      <c r="B10" s="71"/>
      <c r="C10" s="3">
        <v>206.31200000000001</v>
      </c>
      <c r="D10" s="3">
        <v>43.118000000000002</v>
      </c>
      <c r="E10" s="3">
        <v>2.835</v>
      </c>
      <c r="F10" s="14">
        <v>2.5870000000000002</v>
      </c>
      <c r="G10" s="58"/>
      <c r="H10" s="58"/>
    </row>
    <row r="11" spans="1:12" x14ac:dyDescent="0.25">
      <c r="A11" s="71" t="s">
        <v>3</v>
      </c>
      <c r="B11" s="71"/>
      <c r="C11" s="3">
        <v>2.109</v>
      </c>
      <c r="D11" s="24" t="s">
        <v>26</v>
      </c>
      <c r="E11" s="24" t="s">
        <v>26</v>
      </c>
      <c r="F11" s="25" t="s">
        <v>26</v>
      </c>
      <c r="G11" s="56"/>
      <c r="H11" s="56"/>
    </row>
    <row r="12" spans="1:12" x14ac:dyDescent="0.25">
      <c r="A12" s="68" t="s">
        <v>4</v>
      </c>
      <c r="B12" s="68"/>
      <c r="C12" s="39">
        <f>SUM(C10:C11)</f>
        <v>208.42100000000002</v>
      </c>
      <c r="D12" s="39">
        <f t="shared" ref="D12:G12" si="0">SUM(D10:D11)</f>
        <v>43.118000000000002</v>
      </c>
      <c r="E12" s="39">
        <f t="shared" si="0"/>
        <v>2.835</v>
      </c>
      <c r="F12" s="39">
        <f t="shared" si="0"/>
        <v>2.5870000000000002</v>
      </c>
      <c r="G12" s="55">
        <f t="shared" si="0"/>
        <v>0</v>
      </c>
      <c r="H12" s="55"/>
    </row>
    <row r="13" spans="1:12" x14ac:dyDescent="0.25">
      <c r="A13" s="71" t="s">
        <v>29</v>
      </c>
      <c r="B13" s="71"/>
      <c r="C13" s="24" t="s">
        <v>26</v>
      </c>
      <c r="D13" s="24"/>
      <c r="E13" s="4">
        <v>0</v>
      </c>
      <c r="F13" s="25"/>
      <c r="G13" s="56"/>
      <c r="H13" s="56"/>
    </row>
    <row r="14" spans="1:12" x14ac:dyDescent="0.25">
      <c r="A14" s="71" t="s">
        <v>19</v>
      </c>
      <c r="B14" s="71"/>
      <c r="C14" s="4">
        <v>0</v>
      </c>
      <c r="D14" s="4">
        <v>53</v>
      </c>
      <c r="E14" s="4"/>
      <c r="F14" s="18"/>
      <c r="G14" s="57"/>
      <c r="H14" s="57"/>
    </row>
    <row r="15" spans="1:12" x14ac:dyDescent="0.25">
      <c r="A15" s="71" t="s">
        <v>21</v>
      </c>
      <c r="B15" s="71"/>
      <c r="C15" s="4">
        <v>350.86</v>
      </c>
      <c r="D15" s="24" t="s">
        <v>26</v>
      </c>
      <c r="E15" s="24" t="s">
        <v>26</v>
      </c>
      <c r="F15" s="25" t="s">
        <v>26</v>
      </c>
      <c r="G15" s="56"/>
      <c r="H15" s="56"/>
      <c r="L15" s="1" t="s">
        <v>26</v>
      </c>
    </row>
    <row r="16" spans="1:12" x14ac:dyDescent="0.25">
      <c r="A16" s="71" t="s">
        <v>20</v>
      </c>
      <c r="B16" s="71"/>
      <c r="C16" s="4">
        <v>350.86</v>
      </c>
      <c r="D16" s="4">
        <f>SUM(D14:D15)</f>
        <v>53</v>
      </c>
      <c r="E16" s="4">
        <f>SUM(E14:E15)</f>
        <v>0</v>
      </c>
      <c r="F16" s="4">
        <f>SUM(F14:F15)</f>
        <v>0</v>
      </c>
      <c r="G16" s="50">
        <f>SUM(G14:G15)</f>
        <v>0</v>
      </c>
      <c r="H16" s="50"/>
    </row>
    <row r="17" spans="1:8" x14ac:dyDescent="0.25">
      <c r="A17" s="71" t="s">
        <v>12</v>
      </c>
      <c r="B17" s="71"/>
      <c r="C17" s="39">
        <f>C8+C10-C16</f>
        <v>1069.7979999999998</v>
      </c>
      <c r="D17" s="39">
        <f>D8+D10-D16</f>
        <v>29.181000000000012</v>
      </c>
      <c r="E17" s="39">
        <f>E8+E10-E16+C11</f>
        <v>63.264000000000003</v>
      </c>
      <c r="F17" s="39">
        <f>F8+F10-F16</f>
        <v>24.9</v>
      </c>
      <c r="G17" s="50">
        <f>G8+G10-G16</f>
        <v>0</v>
      </c>
      <c r="H17" s="50"/>
    </row>
    <row r="18" spans="1:8" x14ac:dyDescent="0.25">
      <c r="A18" s="71"/>
      <c r="B18" s="71"/>
      <c r="C18" s="5"/>
      <c r="D18" s="5"/>
      <c r="E18" s="5"/>
      <c r="F18" s="12"/>
      <c r="G18" s="50"/>
      <c r="H18" s="50"/>
    </row>
    <row r="19" spans="1:8" x14ac:dyDescent="0.25">
      <c r="A19" s="71" t="s">
        <v>8</v>
      </c>
      <c r="B19" s="71"/>
      <c r="C19" s="5">
        <v>38572</v>
      </c>
      <c r="D19" s="5">
        <v>698067</v>
      </c>
      <c r="E19" s="5"/>
      <c r="F19" s="12">
        <v>115980</v>
      </c>
      <c r="G19" s="53"/>
      <c r="H19" s="54"/>
    </row>
    <row r="20" spans="1:8" x14ac:dyDescent="0.25">
      <c r="A20" s="71" t="s">
        <v>7</v>
      </c>
      <c r="B20" s="71"/>
      <c r="C20" s="5">
        <v>36047</v>
      </c>
      <c r="D20" s="5">
        <v>179558</v>
      </c>
      <c r="E20" s="5">
        <v>74454</v>
      </c>
      <c r="F20" s="12">
        <v>0</v>
      </c>
      <c r="G20" s="53"/>
      <c r="H20" s="54"/>
    </row>
    <row r="21" spans="1:8" x14ac:dyDescent="0.25">
      <c r="A21" s="68" t="s">
        <v>9</v>
      </c>
      <c r="B21" s="68"/>
      <c r="C21" s="32">
        <f>SUM(C19:C20)</f>
        <v>74619</v>
      </c>
      <c r="D21" s="32">
        <f>SUM(D19:D20)</f>
        <v>877625</v>
      </c>
      <c r="E21" s="32">
        <f>SUM(E19:E20)</f>
        <v>74454</v>
      </c>
      <c r="F21" s="40">
        <f>SUM(F19:F20)</f>
        <v>115980</v>
      </c>
      <c r="G21" s="55">
        <f>SUM(G19:G20)</f>
        <v>0</v>
      </c>
      <c r="H21" s="55"/>
    </row>
    <row r="22" spans="1:8" x14ac:dyDescent="0.25">
      <c r="A22" s="71" t="s">
        <v>5</v>
      </c>
      <c r="B22" s="71"/>
      <c r="C22" s="19"/>
      <c r="D22" s="19"/>
      <c r="E22" s="6">
        <v>68185</v>
      </c>
      <c r="F22" s="20"/>
      <c r="G22" s="51"/>
      <c r="H22" s="52"/>
    </row>
    <row r="23" spans="1:8" x14ac:dyDescent="0.25">
      <c r="A23" s="71" t="s">
        <v>47</v>
      </c>
      <c r="B23" s="71"/>
      <c r="C23" s="19"/>
      <c r="D23" s="19"/>
      <c r="E23" s="6">
        <v>0</v>
      </c>
      <c r="F23" s="20"/>
      <c r="G23" s="51"/>
      <c r="H23" s="52"/>
    </row>
    <row r="24" spans="1:8" x14ac:dyDescent="0.25">
      <c r="A24" s="71" t="s">
        <v>10</v>
      </c>
      <c r="B24" s="71"/>
      <c r="C24" s="5">
        <v>74216</v>
      </c>
      <c r="D24" s="5">
        <v>165615</v>
      </c>
      <c r="E24" s="5">
        <v>66277</v>
      </c>
      <c r="F24" s="20" t="s">
        <v>26</v>
      </c>
      <c r="G24" s="51"/>
      <c r="H24" s="52"/>
    </row>
    <row r="25" spans="1:8" x14ac:dyDescent="0.25">
      <c r="A25" s="71" t="s">
        <v>30</v>
      </c>
      <c r="B25" s="71"/>
      <c r="C25" s="19"/>
      <c r="D25" s="5">
        <v>861725</v>
      </c>
      <c r="E25" s="6">
        <v>134462</v>
      </c>
      <c r="F25" s="15">
        <v>112326</v>
      </c>
      <c r="G25" s="53"/>
      <c r="H25" s="54"/>
    </row>
    <row r="26" spans="1:8" x14ac:dyDescent="0.25">
      <c r="A26" s="71" t="s">
        <v>6</v>
      </c>
      <c r="B26" s="71"/>
      <c r="C26" s="5">
        <v>68185</v>
      </c>
      <c r="D26" s="5">
        <v>861725</v>
      </c>
      <c r="E26" s="5">
        <v>134462</v>
      </c>
      <c r="F26" s="12">
        <v>112326</v>
      </c>
      <c r="G26" s="53"/>
      <c r="H26" s="54"/>
    </row>
    <row r="27" spans="1:8" x14ac:dyDescent="0.25">
      <c r="A27" s="68" t="s">
        <v>11</v>
      </c>
      <c r="B27" s="68"/>
      <c r="C27" s="7">
        <v>1392</v>
      </c>
      <c r="D27" s="7">
        <v>3389</v>
      </c>
      <c r="E27" s="7">
        <v>650</v>
      </c>
      <c r="F27" s="16">
        <v>1445</v>
      </c>
      <c r="G27" s="53"/>
      <c r="H27" s="54"/>
    </row>
    <row r="28" spans="1:8" x14ac:dyDescent="0.25">
      <c r="A28" s="71" t="s">
        <v>34</v>
      </c>
      <c r="B28" s="71"/>
      <c r="C28" s="19"/>
      <c r="D28" s="8" t="s">
        <v>106</v>
      </c>
      <c r="E28" s="13" t="s">
        <v>94</v>
      </c>
      <c r="F28" s="17" t="s">
        <v>117</v>
      </c>
      <c r="G28" s="53"/>
      <c r="H28" s="54"/>
    </row>
    <row r="29" spans="1:8" x14ac:dyDescent="0.25">
      <c r="A29" s="71"/>
      <c r="B29" s="71"/>
      <c r="C29" s="5"/>
      <c r="D29" s="5"/>
      <c r="E29" s="5"/>
      <c r="F29" s="12"/>
      <c r="G29" s="50"/>
      <c r="H29" s="50"/>
    </row>
    <row r="30" spans="1:8" x14ac:dyDescent="0.25">
      <c r="A30" s="71" t="s">
        <v>16</v>
      </c>
      <c r="B30" s="71"/>
      <c r="C30" s="5">
        <v>1060</v>
      </c>
      <c r="D30" s="6">
        <v>703</v>
      </c>
      <c r="E30" s="5">
        <v>501</v>
      </c>
      <c r="F30" s="12">
        <v>1575</v>
      </c>
      <c r="G30" s="53"/>
      <c r="H30" s="54"/>
    </row>
    <row r="31" spans="1:8" x14ac:dyDescent="0.25">
      <c r="A31" s="71" t="s">
        <v>14</v>
      </c>
      <c r="B31" s="71"/>
      <c r="C31" s="5">
        <v>840</v>
      </c>
      <c r="D31" s="19" t="s">
        <v>26</v>
      </c>
      <c r="E31" s="19" t="s">
        <v>26</v>
      </c>
      <c r="F31" s="20" t="s">
        <v>26</v>
      </c>
      <c r="G31" s="51"/>
      <c r="H31" s="52"/>
    </row>
    <row r="32" spans="1:8" x14ac:dyDescent="0.25">
      <c r="A32" s="71" t="s">
        <v>17</v>
      </c>
      <c r="B32" s="71"/>
      <c r="C32" s="5">
        <v>815</v>
      </c>
      <c r="D32" s="19" t="s">
        <v>26</v>
      </c>
      <c r="E32" s="19" t="s">
        <v>26</v>
      </c>
      <c r="F32" s="20" t="s">
        <v>26</v>
      </c>
      <c r="G32" s="51"/>
      <c r="H32" s="52"/>
    </row>
    <row r="33" spans="1:8" x14ac:dyDescent="0.25">
      <c r="A33" s="71" t="s">
        <v>13</v>
      </c>
      <c r="B33" s="71"/>
      <c r="C33" s="5">
        <v>2327</v>
      </c>
      <c r="D33" s="5">
        <v>9851</v>
      </c>
      <c r="E33" s="5">
        <v>6190</v>
      </c>
      <c r="F33" s="20" t="s">
        <v>26</v>
      </c>
      <c r="G33" s="51"/>
      <c r="H33" s="52"/>
    </row>
    <row r="34" spans="1:8" x14ac:dyDescent="0.25">
      <c r="A34" s="71" t="s">
        <v>15</v>
      </c>
      <c r="B34" s="71"/>
      <c r="C34" s="19"/>
      <c r="D34" s="6">
        <v>1957</v>
      </c>
      <c r="E34" s="6">
        <v>836</v>
      </c>
      <c r="F34" s="15">
        <v>634</v>
      </c>
      <c r="G34" s="53"/>
      <c r="H34" s="54"/>
    </row>
    <row r="35" spans="1:8" x14ac:dyDescent="0.25">
      <c r="A35" s="68" t="s">
        <v>18</v>
      </c>
      <c r="B35" s="68"/>
      <c r="C35" s="32">
        <f>SUM(C30:C34)</f>
        <v>5042</v>
      </c>
      <c r="D35" s="32">
        <f>SUM(D30:D34)</f>
        <v>12511</v>
      </c>
      <c r="E35" s="32">
        <f>SUM(E30:E34)</f>
        <v>7527</v>
      </c>
      <c r="F35" s="40">
        <f>SUM(F30:F34)</f>
        <v>2209</v>
      </c>
      <c r="G35" s="50">
        <f>SUM(G30:G34)</f>
        <v>0</v>
      </c>
      <c r="H35" s="50"/>
    </row>
    <row r="36" spans="1:8" x14ac:dyDescent="0.25">
      <c r="A36" s="71"/>
      <c r="B36" s="71"/>
      <c r="C36" s="5"/>
      <c r="D36" s="5"/>
      <c r="E36" s="5"/>
      <c r="F36" s="12"/>
      <c r="G36" s="50"/>
      <c r="H36" s="50"/>
    </row>
    <row r="37" spans="1:8" x14ac:dyDescent="0.25">
      <c r="A37" s="68" t="s">
        <v>22</v>
      </c>
      <c r="B37" s="68"/>
      <c r="C37" s="32">
        <f>C9-C10</f>
        <v>1172.654</v>
      </c>
      <c r="D37" s="32">
        <f>D9-D10</f>
        <v>26.472000000000001</v>
      </c>
      <c r="E37" s="32">
        <f>E9-E10-C11</f>
        <v>95.153000000000006</v>
      </c>
      <c r="F37" s="32">
        <f>F9-F10</f>
        <v>160.92600000000002</v>
      </c>
      <c r="G37" s="50">
        <f>G9-G10</f>
        <v>0</v>
      </c>
      <c r="H37" s="50"/>
    </row>
    <row r="38" spans="1:8" x14ac:dyDescent="0.25">
      <c r="A38" s="71" t="s">
        <v>23</v>
      </c>
      <c r="B38" s="71"/>
      <c r="C38" s="5">
        <v>0</v>
      </c>
      <c r="D38" s="5">
        <v>0</v>
      </c>
      <c r="E38" s="5">
        <v>0</v>
      </c>
      <c r="F38" s="12">
        <v>24</v>
      </c>
      <c r="G38" s="50"/>
      <c r="H38" s="50"/>
    </row>
    <row r="39" spans="1:8" x14ac:dyDescent="0.25">
      <c r="A39" s="71" t="s">
        <v>48</v>
      </c>
      <c r="B39" s="71"/>
      <c r="C39" s="19"/>
      <c r="D39" s="19"/>
      <c r="E39" s="9"/>
      <c r="F39" s="20"/>
      <c r="G39" s="51"/>
      <c r="H39" s="52"/>
    </row>
    <row r="40" spans="1:8" x14ac:dyDescent="0.25">
      <c r="A40" s="71" t="s">
        <v>27</v>
      </c>
      <c r="B40" s="71"/>
      <c r="C40" s="5">
        <v>647</v>
      </c>
      <c r="D40" s="5">
        <v>24</v>
      </c>
      <c r="E40" s="5">
        <v>96</v>
      </c>
      <c r="F40" s="5">
        <v>0</v>
      </c>
      <c r="G40" s="50"/>
      <c r="H40" s="50"/>
    </row>
    <row r="41" spans="1:8" x14ac:dyDescent="0.25">
      <c r="A41" s="71" t="s">
        <v>24</v>
      </c>
      <c r="B41" s="71"/>
      <c r="C41" s="5">
        <v>669</v>
      </c>
      <c r="D41" s="19" t="s">
        <v>26</v>
      </c>
      <c r="E41" s="19" t="s">
        <v>26</v>
      </c>
      <c r="F41" s="20" t="s">
        <v>26</v>
      </c>
      <c r="G41" s="51"/>
      <c r="H41" s="52"/>
    </row>
    <row r="42" spans="1:8" x14ac:dyDescent="0.25">
      <c r="A42" s="71" t="s">
        <v>25</v>
      </c>
      <c r="B42" s="71"/>
      <c r="C42" s="5" t="s">
        <v>92</v>
      </c>
      <c r="D42" s="5">
        <v>0</v>
      </c>
      <c r="E42" s="43"/>
      <c r="F42" s="12">
        <v>177.27799999999999</v>
      </c>
      <c r="G42" s="50"/>
      <c r="H42" s="50"/>
    </row>
    <row r="43" spans="1:8" x14ac:dyDescent="0.25">
      <c r="A43" s="71" t="s">
        <v>28</v>
      </c>
      <c r="B43" s="71"/>
      <c r="C43" s="5" t="s">
        <v>93</v>
      </c>
      <c r="D43" s="5">
        <v>0</v>
      </c>
      <c r="E43" s="19"/>
      <c r="F43" s="12"/>
      <c r="G43" s="50">
        <v>0</v>
      </c>
      <c r="H43" s="50"/>
    </row>
    <row r="44" spans="1:8" x14ac:dyDescent="0.25">
      <c r="A44" s="9"/>
      <c r="B44" s="9"/>
      <c r="C44" s="9"/>
      <c r="D44" s="9"/>
      <c r="E44" s="9"/>
      <c r="F44" s="9"/>
      <c r="G44" s="9"/>
      <c r="H44" s="9"/>
    </row>
    <row r="45" spans="1:8" ht="27" customHeight="1" x14ac:dyDescent="0.25">
      <c r="A45" s="73" t="s">
        <v>49</v>
      </c>
      <c r="B45" s="74"/>
      <c r="C45" s="74"/>
      <c r="D45" s="74"/>
      <c r="E45" s="74"/>
      <c r="F45" s="74"/>
      <c r="G45" s="74"/>
      <c r="H45" s="74"/>
    </row>
    <row r="46" spans="1:8" x14ac:dyDescent="0.25">
      <c r="A46" s="31" t="s">
        <v>53</v>
      </c>
      <c r="B46" s="26" t="s">
        <v>88</v>
      </c>
      <c r="C46" s="27">
        <v>545</v>
      </c>
      <c r="D46" s="69" t="s">
        <v>54</v>
      </c>
      <c r="E46" s="70"/>
      <c r="F46" s="28"/>
      <c r="G46" s="75"/>
      <c r="H46" s="76"/>
    </row>
    <row r="47" spans="1:8" x14ac:dyDescent="0.25">
      <c r="A47" s="72" t="s">
        <v>50</v>
      </c>
      <c r="B47" s="72"/>
      <c r="C47" s="3">
        <v>350.86</v>
      </c>
      <c r="D47" s="9"/>
      <c r="E47" s="67" t="s">
        <v>62</v>
      </c>
      <c r="F47" s="67"/>
      <c r="G47" s="47"/>
      <c r="H47" s="47"/>
    </row>
    <row r="48" spans="1:8" x14ac:dyDescent="0.25">
      <c r="A48" s="71" t="s">
        <v>51</v>
      </c>
      <c r="B48" s="71"/>
      <c r="C48" s="3">
        <v>0</v>
      </c>
      <c r="D48" s="9"/>
      <c r="E48" s="67" t="s">
        <v>61</v>
      </c>
      <c r="F48" s="67"/>
      <c r="G48" s="47"/>
      <c r="H48" s="47"/>
    </row>
    <row r="49" spans="1:8" x14ac:dyDescent="0.25">
      <c r="A49" s="68" t="s">
        <v>52</v>
      </c>
      <c r="B49" s="68"/>
      <c r="C49" s="32">
        <f>SUM(C46:C48)</f>
        <v>895.86</v>
      </c>
      <c r="D49" s="9"/>
      <c r="E49" s="67" t="s">
        <v>55</v>
      </c>
      <c r="F49" s="67"/>
      <c r="G49" s="47"/>
      <c r="H49" s="47"/>
    </row>
    <row r="50" spans="1:8" x14ac:dyDescent="0.25">
      <c r="A50" s="9"/>
      <c r="B50" s="9"/>
      <c r="C50" s="9"/>
      <c r="D50" s="9"/>
      <c r="E50" s="66" t="s">
        <v>60</v>
      </c>
      <c r="F50" s="66"/>
      <c r="G50" s="48">
        <f>SUM(G47:G49)</f>
        <v>0</v>
      </c>
      <c r="H50" s="48"/>
    </row>
    <row r="51" spans="1:8" x14ac:dyDescent="0.25">
      <c r="A51" s="9"/>
      <c r="B51" s="9"/>
      <c r="C51" s="9"/>
      <c r="D51" s="9"/>
      <c r="E51" s="67" t="s">
        <v>59</v>
      </c>
      <c r="F51" s="67"/>
      <c r="G51" s="47"/>
      <c r="H51" s="47"/>
    </row>
    <row r="52" spans="1:8" x14ac:dyDescent="0.25">
      <c r="A52" s="9"/>
      <c r="B52" s="9"/>
      <c r="C52" s="9"/>
      <c r="D52" s="9"/>
      <c r="E52" s="67" t="s">
        <v>57</v>
      </c>
      <c r="F52" s="67"/>
      <c r="G52" s="49"/>
      <c r="H52" s="49"/>
    </row>
    <row r="53" spans="1:8" x14ac:dyDescent="0.25">
      <c r="A53" s="9"/>
      <c r="B53" s="9"/>
      <c r="C53" s="9"/>
      <c r="D53" s="9"/>
      <c r="E53" s="67" t="s">
        <v>58</v>
      </c>
      <c r="F53" s="67"/>
      <c r="G53" s="47"/>
      <c r="H53" s="47"/>
    </row>
    <row r="54" spans="1:8" x14ac:dyDescent="0.25">
      <c r="A54" s="9"/>
      <c r="B54" s="9"/>
      <c r="C54" s="9"/>
      <c r="D54" s="9"/>
      <c r="E54" s="66" t="s">
        <v>63</v>
      </c>
      <c r="F54" s="66"/>
      <c r="G54" s="29">
        <f>G50-G52</f>
        <v>0</v>
      </c>
      <c r="H54" s="30" t="e">
        <f>G54/G50</f>
        <v>#DIV/0!</v>
      </c>
    </row>
    <row r="55" spans="1:8" x14ac:dyDescent="0.25">
      <c r="A55" s="9"/>
      <c r="B55" s="9"/>
      <c r="C55" s="9"/>
      <c r="D55" s="9"/>
      <c r="E55" s="66" t="s">
        <v>56</v>
      </c>
      <c r="F55" s="66"/>
      <c r="G55" s="29">
        <f>G50-G51-G53-G52</f>
        <v>0</v>
      </c>
      <c r="H55" s="30" t="e">
        <f>G55/G50</f>
        <v>#DIV/0!</v>
      </c>
    </row>
  </sheetData>
  <sheetProtection password="CD10" sheet="1" objects="1" scenarios="1"/>
  <mergeCells count="102">
    <mergeCell ref="A21:B21"/>
    <mergeCell ref="A22:B22"/>
    <mergeCell ref="A24:B24"/>
    <mergeCell ref="A25:B25"/>
    <mergeCell ref="A26:B26"/>
    <mergeCell ref="A23:B23"/>
    <mergeCell ref="A8:B8"/>
    <mergeCell ref="A9:B9"/>
    <mergeCell ref="A20:B20"/>
    <mergeCell ref="A10:B10"/>
    <mergeCell ref="A11:B11"/>
    <mergeCell ref="A13:B13"/>
    <mergeCell ref="A12:B12"/>
    <mergeCell ref="A14:B14"/>
    <mergeCell ref="A15:B15"/>
    <mergeCell ref="A16:B16"/>
    <mergeCell ref="A17:B17"/>
    <mergeCell ref="A18:B18"/>
    <mergeCell ref="A19:B19"/>
    <mergeCell ref="A33:B33"/>
    <mergeCell ref="A34:B34"/>
    <mergeCell ref="A35:B35"/>
    <mergeCell ref="A36:B36"/>
    <mergeCell ref="A37:B37"/>
    <mergeCell ref="A38:B38"/>
    <mergeCell ref="A27:B27"/>
    <mergeCell ref="A28:B28"/>
    <mergeCell ref="A29:B29"/>
    <mergeCell ref="A30:B30"/>
    <mergeCell ref="A31:B31"/>
    <mergeCell ref="A32:B32"/>
    <mergeCell ref="A39:B39"/>
    <mergeCell ref="A47:B47"/>
    <mergeCell ref="A48:B48"/>
    <mergeCell ref="G42:H42"/>
    <mergeCell ref="G43:H43"/>
    <mergeCell ref="G47:H47"/>
    <mergeCell ref="G48:H48"/>
    <mergeCell ref="A45:H45"/>
    <mergeCell ref="G46:H46"/>
    <mergeCell ref="A40:B40"/>
    <mergeCell ref="A41:B41"/>
    <mergeCell ref="A42:B42"/>
    <mergeCell ref="A43:B43"/>
    <mergeCell ref="E55:F55"/>
    <mergeCell ref="E51:F51"/>
    <mergeCell ref="E52:F52"/>
    <mergeCell ref="E53:F53"/>
    <mergeCell ref="E54:F54"/>
    <mergeCell ref="E50:F50"/>
    <mergeCell ref="A49:B49"/>
    <mergeCell ref="D46:E46"/>
    <mergeCell ref="E47:F47"/>
    <mergeCell ref="E48:F48"/>
    <mergeCell ref="E49:F49"/>
    <mergeCell ref="G12:H12"/>
    <mergeCell ref="G13:H13"/>
    <mergeCell ref="G14:H14"/>
    <mergeCell ref="G15:H15"/>
    <mergeCell ref="G16:H16"/>
    <mergeCell ref="G9:H9"/>
    <mergeCell ref="A2:H2"/>
    <mergeCell ref="G1:H1"/>
    <mergeCell ref="G10:H10"/>
    <mergeCell ref="G11:H11"/>
    <mergeCell ref="G3:H3"/>
    <mergeCell ref="G4:H4"/>
    <mergeCell ref="G5:H5"/>
    <mergeCell ref="G6:H6"/>
    <mergeCell ref="A7:B7"/>
    <mergeCell ref="G7:H7"/>
    <mergeCell ref="G8:H8"/>
    <mergeCell ref="G22:H22"/>
    <mergeCell ref="G23:H23"/>
    <mergeCell ref="G24:H24"/>
    <mergeCell ref="G25:H25"/>
    <mergeCell ref="G26:H26"/>
    <mergeCell ref="G17:H17"/>
    <mergeCell ref="G18:H18"/>
    <mergeCell ref="G19:H19"/>
    <mergeCell ref="G20:H20"/>
    <mergeCell ref="G21:H21"/>
    <mergeCell ref="G32:H32"/>
    <mergeCell ref="G33:H33"/>
    <mergeCell ref="G34:H34"/>
    <mergeCell ref="G35:H35"/>
    <mergeCell ref="G36:H36"/>
    <mergeCell ref="G27:H27"/>
    <mergeCell ref="G28:H28"/>
    <mergeCell ref="G29:H29"/>
    <mergeCell ref="G30:H30"/>
    <mergeCell ref="G31:H31"/>
    <mergeCell ref="G49:H49"/>
    <mergeCell ref="G50:H50"/>
    <mergeCell ref="G51:H51"/>
    <mergeCell ref="G52:H52"/>
    <mergeCell ref="G53:H53"/>
    <mergeCell ref="G37:H37"/>
    <mergeCell ref="G38:H38"/>
    <mergeCell ref="G39:H39"/>
    <mergeCell ref="G41:H41"/>
    <mergeCell ref="G40:H40"/>
  </mergeCells>
  <pageMargins left="0.11811023622047245" right="0.11811023622047245" top="0.35433070866141736" bottom="0.35433070866141736" header="0.31496062992125984" footer="0.31496062992125984"/>
  <pageSetup paperSize="9" scale="90" orientation="portrait" r:id="rId1"/>
  <ignoredErrors>
    <ignoredError sqref="C12"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49" zoomScaleNormal="100" workbookViewId="0">
      <selection activeCell="B54" sqref="B54:F54"/>
    </sheetView>
  </sheetViews>
  <sheetFormatPr defaultColWidth="8.7109375" defaultRowHeight="33" customHeight="1" x14ac:dyDescent="0.25"/>
  <cols>
    <col min="1" max="1" width="3.7109375" style="9" customWidth="1"/>
    <col min="2" max="2" width="18.42578125" style="9" customWidth="1"/>
    <col min="3" max="4" width="12.5703125" style="9" customWidth="1"/>
    <col min="5" max="5" width="42.28515625" style="9" customWidth="1"/>
    <col min="6" max="6" width="12" style="9" customWidth="1"/>
    <col min="7" max="16384" width="8.7109375" style="9"/>
  </cols>
  <sheetData>
    <row r="1" spans="1:6" ht="16.5" customHeight="1" x14ac:dyDescent="0.25">
      <c r="A1" s="89" t="s">
        <v>41</v>
      </c>
      <c r="B1" s="89"/>
      <c r="C1" s="89"/>
      <c r="D1" s="89"/>
      <c r="E1" s="89"/>
      <c r="F1" s="11">
        <v>44956</v>
      </c>
    </row>
    <row r="2" spans="1:6" ht="33" customHeight="1" x14ac:dyDescent="0.25">
      <c r="A2" s="90" t="s">
        <v>42</v>
      </c>
      <c r="B2" s="90"/>
      <c r="C2" s="90"/>
      <c r="D2" s="90"/>
      <c r="E2" s="90"/>
      <c r="F2" s="90"/>
    </row>
    <row r="3" spans="1:6" ht="33" customHeight="1" x14ac:dyDescent="0.25">
      <c r="A3" s="86" t="s">
        <v>43</v>
      </c>
      <c r="B3" s="87"/>
      <c r="C3" s="87"/>
      <c r="D3" s="87"/>
      <c r="E3" s="87"/>
      <c r="F3" s="88"/>
    </row>
    <row r="4" spans="1:6" ht="33" customHeight="1" x14ac:dyDescent="0.25">
      <c r="A4" s="41">
        <v>1</v>
      </c>
      <c r="B4" s="83" t="s">
        <v>73</v>
      </c>
      <c r="C4" s="91"/>
      <c r="D4" s="91"/>
      <c r="E4" s="91"/>
      <c r="F4" s="92"/>
    </row>
    <row r="5" spans="1:6" ht="33" customHeight="1" x14ac:dyDescent="0.25">
      <c r="A5" s="41">
        <v>2</v>
      </c>
      <c r="B5" s="83" t="s">
        <v>71</v>
      </c>
      <c r="C5" s="91"/>
      <c r="D5" s="91"/>
      <c r="E5" s="91"/>
      <c r="F5" s="92"/>
    </row>
    <row r="6" spans="1:6" ht="33" customHeight="1" x14ac:dyDescent="0.25">
      <c r="A6" s="41">
        <v>3</v>
      </c>
      <c r="B6" s="83" t="s">
        <v>72</v>
      </c>
      <c r="C6" s="84"/>
      <c r="D6" s="84"/>
      <c r="E6" s="84"/>
      <c r="F6" s="85"/>
    </row>
    <row r="7" spans="1:6" ht="33" customHeight="1" x14ac:dyDescent="0.25">
      <c r="A7" s="41">
        <v>4</v>
      </c>
      <c r="B7" s="83" t="s">
        <v>87</v>
      </c>
      <c r="C7" s="84"/>
      <c r="D7" s="84"/>
      <c r="E7" s="84"/>
      <c r="F7" s="85"/>
    </row>
    <row r="8" spans="1:6" ht="33" customHeight="1" x14ac:dyDescent="0.25">
      <c r="A8" s="41">
        <v>5</v>
      </c>
      <c r="B8" s="83" t="s">
        <v>86</v>
      </c>
      <c r="C8" s="84"/>
      <c r="D8" s="84"/>
      <c r="E8" s="84"/>
      <c r="F8" s="85"/>
    </row>
    <row r="9" spans="1:6" ht="33" customHeight="1" x14ac:dyDescent="0.25">
      <c r="A9" s="41">
        <v>6</v>
      </c>
      <c r="B9" s="83" t="s">
        <v>81</v>
      </c>
      <c r="C9" s="84"/>
      <c r="D9" s="84"/>
      <c r="E9" s="84"/>
      <c r="F9" s="85"/>
    </row>
    <row r="10" spans="1:6" ht="33" customHeight="1" x14ac:dyDescent="0.25">
      <c r="A10" s="41">
        <v>7</v>
      </c>
      <c r="B10" s="83" t="s">
        <v>82</v>
      </c>
      <c r="C10" s="84"/>
      <c r="D10" s="84"/>
      <c r="E10" s="84"/>
      <c r="F10" s="85"/>
    </row>
    <row r="11" spans="1:6" ht="33" customHeight="1" x14ac:dyDescent="0.25">
      <c r="A11" s="41">
        <v>8</v>
      </c>
      <c r="B11" s="83" t="s">
        <v>83</v>
      </c>
      <c r="C11" s="84"/>
      <c r="D11" s="84"/>
      <c r="E11" s="84"/>
      <c r="F11" s="85"/>
    </row>
    <row r="12" spans="1:6" ht="33" customHeight="1" x14ac:dyDescent="0.25">
      <c r="A12" s="41">
        <v>9</v>
      </c>
      <c r="B12" s="83" t="s">
        <v>84</v>
      </c>
      <c r="C12" s="84"/>
      <c r="D12" s="84"/>
      <c r="E12" s="84"/>
      <c r="F12" s="85"/>
    </row>
    <row r="13" spans="1:6" ht="33" customHeight="1" x14ac:dyDescent="0.25">
      <c r="A13" s="41">
        <v>10</v>
      </c>
      <c r="B13" s="83" t="s">
        <v>85</v>
      </c>
      <c r="C13" s="84"/>
      <c r="D13" s="84"/>
      <c r="E13" s="84"/>
      <c r="F13" s="85"/>
    </row>
    <row r="14" spans="1:6" ht="33" customHeight="1" x14ac:dyDescent="0.25">
      <c r="A14" s="41">
        <v>11</v>
      </c>
      <c r="B14" s="83" t="s">
        <v>79</v>
      </c>
      <c r="C14" s="84"/>
      <c r="D14" s="84"/>
      <c r="E14" s="84"/>
      <c r="F14" s="85"/>
    </row>
    <row r="15" spans="1:6" ht="33" customHeight="1" x14ac:dyDescent="0.25">
      <c r="A15" s="41">
        <v>12</v>
      </c>
      <c r="B15" s="83" t="s">
        <v>80</v>
      </c>
      <c r="C15" s="84"/>
      <c r="D15" s="84"/>
      <c r="E15" s="84"/>
      <c r="F15" s="85"/>
    </row>
    <row r="16" spans="1:6" ht="33" customHeight="1" x14ac:dyDescent="0.25">
      <c r="A16" s="86" t="s">
        <v>36</v>
      </c>
      <c r="B16" s="87"/>
      <c r="C16" s="87"/>
      <c r="D16" s="87"/>
      <c r="E16" s="87"/>
      <c r="F16" s="88"/>
    </row>
    <row r="17" spans="1:6" ht="33" customHeight="1" x14ac:dyDescent="0.25">
      <c r="A17" s="10">
        <v>1</v>
      </c>
      <c r="B17" s="80" t="s">
        <v>107</v>
      </c>
      <c r="C17" s="81"/>
      <c r="D17" s="81"/>
      <c r="E17" s="81"/>
      <c r="F17" s="82"/>
    </row>
    <row r="18" spans="1:6" ht="33" customHeight="1" x14ac:dyDescent="0.25">
      <c r="A18" s="10"/>
      <c r="B18" s="80" t="s">
        <v>108</v>
      </c>
      <c r="C18" s="81"/>
      <c r="D18" s="81"/>
      <c r="E18" s="81"/>
      <c r="F18" s="82"/>
    </row>
    <row r="19" spans="1:6" ht="33" customHeight="1" x14ac:dyDescent="0.25">
      <c r="A19" s="10">
        <v>2</v>
      </c>
      <c r="B19" s="93" t="s">
        <v>109</v>
      </c>
      <c r="C19" s="81"/>
      <c r="D19" s="81"/>
      <c r="E19" s="81"/>
      <c r="F19" s="82"/>
    </row>
    <row r="20" spans="1:6" ht="33" customHeight="1" x14ac:dyDescent="0.25">
      <c r="A20" s="10">
        <v>3</v>
      </c>
      <c r="B20" s="80" t="s">
        <v>110</v>
      </c>
      <c r="C20" s="81"/>
      <c r="D20" s="81"/>
      <c r="E20" s="81"/>
      <c r="F20" s="82"/>
    </row>
    <row r="21" spans="1:6" ht="33" customHeight="1" x14ac:dyDescent="0.25">
      <c r="A21" s="10">
        <v>4</v>
      </c>
      <c r="B21" s="80" t="s">
        <v>111</v>
      </c>
      <c r="C21" s="81"/>
      <c r="D21" s="81"/>
      <c r="E21" s="81"/>
      <c r="F21" s="82"/>
    </row>
    <row r="22" spans="1:6" ht="33" customHeight="1" x14ac:dyDescent="0.25">
      <c r="A22" s="10">
        <v>5</v>
      </c>
      <c r="B22" s="80" t="s">
        <v>112</v>
      </c>
      <c r="C22" s="81"/>
      <c r="D22" s="81"/>
      <c r="E22" s="81"/>
      <c r="F22" s="82"/>
    </row>
    <row r="23" spans="1:6" ht="33" customHeight="1" x14ac:dyDescent="0.25">
      <c r="A23" s="10">
        <v>6</v>
      </c>
      <c r="B23" s="93" t="s">
        <v>113</v>
      </c>
      <c r="C23" s="81"/>
      <c r="D23" s="81"/>
      <c r="E23" s="81"/>
      <c r="F23" s="82"/>
    </row>
    <row r="24" spans="1:6" ht="33" customHeight="1" x14ac:dyDescent="0.25">
      <c r="A24" s="10">
        <v>7</v>
      </c>
      <c r="B24" s="80" t="s">
        <v>114</v>
      </c>
      <c r="C24" s="81"/>
      <c r="D24" s="81"/>
      <c r="E24" s="81"/>
      <c r="F24" s="82"/>
    </row>
    <row r="25" spans="1:6" ht="33" customHeight="1" x14ac:dyDescent="0.25">
      <c r="A25" s="42">
        <v>8</v>
      </c>
      <c r="B25" s="80" t="s">
        <v>115</v>
      </c>
      <c r="C25" s="81"/>
      <c r="D25" s="81"/>
      <c r="E25" s="81"/>
      <c r="F25" s="82"/>
    </row>
    <row r="26" spans="1:6" ht="33" customHeight="1" x14ac:dyDescent="0.25">
      <c r="A26" s="42">
        <v>7</v>
      </c>
      <c r="B26" s="80" t="s">
        <v>74</v>
      </c>
      <c r="C26" s="81"/>
      <c r="D26" s="81"/>
      <c r="E26" s="81"/>
      <c r="F26" s="82"/>
    </row>
    <row r="27" spans="1:6" ht="33" customHeight="1" x14ac:dyDescent="0.25">
      <c r="A27" s="10">
        <v>8</v>
      </c>
      <c r="B27" s="94" t="s">
        <v>75</v>
      </c>
      <c r="C27" s="94"/>
      <c r="D27" s="94"/>
      <c r="E27" s="94"/>
      <c r="F27" s="94"/>
    </row>
    <row r="28" spans="1:6" ht="33" customHeight="1" x14ac:dyDescent="0.25">
      <c r="A28" s="10"/>
      <c r="B28" s="46" t="s">
        <v>76</v>
      </c>
      <c r="C28" s="44"/>
      <c r="D28" s="44"/>
      <c r="E28" s="44"/>
      <c r="F28" s="45"/>
    </row>
    <row r="29" spans="1:6" ht="33" customHeight="1" x14ac:dyDescent="0.25">
      <c r="A29" s="10">
        <v>1</v>
      </c>
      <c r="B29" s="80" t="s">
        <v>116</v>
      </c>
      <c r="C29" s="81"/>
      <c r="D29" s="81"/>
      <c r="E29" s="81"/>
      <c r="F29" s="82"/>
    </row>
    <row r="30" spans="1:6" ht="33" customHeight="1" x14ac:dyDescent="0.25">
      <c r="A30" s="10">
        <v>2</v>
      </c>
      <c r="B30" s="80" t="s">
        <v>77</v>
      </c>
      <c r="C30" s="81"/>
      <c r="D30" s="81"/>
      <c r="E30" s="81"/>
      <c r="F30" s="82"/>
    </row>
    <row r="31" spans="1:6" ht="33" customHeight="1" x14ac:dyDescent="0.25">
      <c r="A31" s="86" t="s">
        <v>37</v>
      </c>
      <c r="B31" s="87"/>
      <c r="C31" s="87"/>
      <c r="D31" s="87"/>
      <c r="E31" s="87"/>
      <c r="F31" s="88"/>
    </row>
    <row r="32" spans="1:6" ht="35.25" customHeight="1" x14ac:dyDescent="0.25">
      <c r="A32" s="42">
        <v>1</v>
      </c>
      <c r="B32" s="80" t="s">
        <v>95</v>
      </c>
      <c r="C32" s="81"/>
      <c r="D32" s="81"/>
      <c r="E32" s="81"/>
      <c r="F32" s="82"/>
    </row>
    <row r="33" spans="1:6" ht="33.75" customHeight="1" x14ac:dyDescent="0.25">
      <c r="A33" s="42"/>
      <c r="B33" s="80" t="s">
        <v>96</v>
      </c>
      <c r="C33" s="81"/>
      <c r="D33" s="81"/>
      <c r="E33" s="81"/>
      <c r="F33" s="82"/>
    </row>
    <row r="34" spans="1:6" ht="33" customHeight="1" x14ac:dyDescent="0.25">
      <c r="A34" s="42">
        <v>2</v>
      </c>
      <c r="B34" s="77" t="s">
        <v>97</v>
      </c>
      <c r="C34" s="78"/>
      <c r="D34" s="78"/>
      <c r="E34" s="78"/>
      <c r="F34" s="79"/>
    </row>
    <row r="35" spans="1:6" ht="33" customHeight="1" x14ac:dyDescent="0.25">
      <c r="A35" s="42">
        <v>3</v>
      </c>
      <c r="B35" s="77" t="s">
        <v>98</v>
      </c>
      <c r="C35" s="78"/>
      <c r="D35" s="78"/>
      <c r="E35" s="78"/>
      <c r="F35" s="79"/>
    </row>
    <row r="36" spans="1:6" ht="33" customHeight="1" x14ac:dyDescent="0.25">
      <c r="A36" s="42">
        <v>4</v>
      </c>
      <c r="B36" s="77" t="s">
        <v>99</v>
      </c>
      <c r="C36" s="78"/>
      <c r="D36" s="78"/>
      <c r="E36" s="78"/>
      <c r="F36" s="79"/>
    </row>
    <row r="37" spans="1:6" ht="33" customHeight="1" x14ac:dyDescent="0.25">
      <c r="A37" s="42">
        <v>5</v>
      </c>
      <c r="B37" s="77" t="s">
        <v>100</v>
      </c>
      <c r="C37" s="78"/>
      <c r="D37" s="78"/>
      <c r="E37" s="78"/>
      <c r="F37" s="79"/>
    </row>
    <row r="38" spans="1:6" ht="33" customHeight="1" x14ac:dyDescent="0.25">
      <c r="A38" s="42">
        <v>6</v>
      </c>
      <c r="B38" s="77" t="s">
        <v>101</v>
      </c>
      <c r="C38" s="78"/>
      <c r="D38" s="78"/>
      <c r="E38" s="78"/>
      <c r="F38" s="79"/>
    </row>
    <row r="39" spans="1:6" ht="33" customHeight="1" x14ac:dyDescent="0.25">
      <c r="A39" s="42">
        <v>7</v>
      </c>
      <c r="B39" s="77" t="s">
        <v>102</v>
      </c>
      <c r="C39" s="78"/>
      <c r="D39" s="78"/>
      <c r="E39" s="78"/>
      <c r="F39" s="79"/>
    </row>
    <row r="40" spans="1:6" ht="33" customHeight="1" x14ac:dyDescent="0.25">
      <c r="A40" s="42">
        <v>8</v>
      </c>
      <c r="B40" s="77" t="s">
        <v>103</v>
      </c>
      <c r="C40" s="78"/>
      <c r="D40" s="78"/>
      <c r="E40" s="78"/>
      <c r="F40" s="79"/>
    </row>
    <row r="41" spans="1:6" ht="33" customHeight="1" x14ac:dyDescent="0.25">
      <c r="A41" s="42">
        <v>9</v>
      </c>
      <c r="B41" s="77" t="s">
        <v>104</v>
      </c>
      <c r="C41" s="78"/>
      <c r="D41" s="78"/>
      <c r="E41" s="78"/>
      <c r="F41" s="79"/>
    </row>
    <row r="42" spans="1:6" ht="33" customHeight="1" x14ac:dyDescent="0.25">
      <c r="A42" s="42">
        <v>10</v>
      </c>
      <c r="B42" s="77" t="s">
        <v>105</v>
      </c>
      <c r="C42" s="78"/>
      <c r="D42" s="78"/>
      <c r="E42" s="78"/>
      <c r="F42" s="79"/>
    </row>
    <row r="43" spans="1:6" ht="33" customHeight="1" x14ac:dyDescent="0.25">
      <c r="A43" s="86" t="s">
        <v>38</v>
      </c>
      <c r="B43" s="87"/>
      <c r="C43" s="87"/>
      <c r="D43" s="87"/>
      <c r="E43" s="87"/>
      <c r="F43" s="88"/>
    </row>
    <row r="44" spans="1:6" ht="33" customHeight="1" x14ac:dyDescent="0.25">
      <c r="A44" s="10">
        <v>1</v>
      </c>
      <c r="B44" s="77" t="s">
        <v>119</v>
      </c>
      <c r="C44" s="78"/>
      <c r="D44" s="78"/>
      <c r="E44" s="78"/>
      <c r="F44" s="79"/>
    </row>
    <row r="45" spans="1:6" ht="33" customHeight="1" x14ac:dyDescent="0.25">
      <c r="A45" s="10">
        <v>2</v>
      </c>
      <c r="B45" s="77" t="s">
        <v>120</v>
      </c>
      <c r="C45" s="78"/>
      <c r="D45" s="78"/>
      <c r="E45" s="78"/>
      <c r="F45" s="79"/>
    </row>
    <row r="46" spans="1:6" ht="33" customHeight="1" x14ac:dyDescent="0.25">
      <c r="A46" s="10">
        <v>3</v>
      </c>
      <c r="B46" s="77" t="s">
        <v>78</v>
      </c>
      <c r="C46" s="78"/>
      <c r="D46" s="78"/>
      <c r="E46" s="78"/>
      <c r="F46" s="79"/>
    </row>
    <row r="47" spans="1:6" ht="33" customHeight="1" x14ac:dyDescent="0.25">
      <c r="A47" s="10">
        <v>4</v>
      </c>
      <c r="B47" s="77" t="s">
        <v>69</v>
      </c>
      <c r="C47" s="78"/>
      <c r="D47" s="78"/>
      <c r="E47" s="78"/>
      <c r="F47" s="79"/>
    </row>
    <row r="48" spans="1:6" ht="33" customHeight="1" x14ac:dyDescent="0.25">
      <c r="A48" s="10">
        <v>5</v>
      </c>
      <c r="B48" s="77" t="s">
        <v>46</v>
      </c>
      <c r="C48" s="78"/>
      <c r="D48" s="78"/>
      <c r="E48" s="78"/>
      <c r="F48" s="79"/>
    </row>
    <row r="49" spans="1:6" ht="33" customHeight="1" x14ac:dyDescent="0.25">
      <c r="A49" s="10">
        <v>6</v>
      </c>
      <c r="B49" s="77" t="s">
        <v>68</v>
      </c>
      <c r="C49" s="78"/>
      <c r="D49" s="78"/>
      <c r="E49" s="78"/>
      <c r="F49" s="79"/>
    </row>
    <row r="50" spans="1:6" ht="33" customHeight="1" x14ac:dyDescent="0.25">
      <c r="A50" s="10">
        <v>7</v>
      </c>
      <c r="B50" s="77" t="s">
        <v>118</v>
      </c>
      <c r="C50" s="78"/>
      <c r="D50" s="78"/>
      <c r="E50" s="78"/>
      <c r="F50" s="79"/>
    </row>
    <row r="51" spans="1:6" ht="33" customHeight="1" x14ac:dyDescent="0.25">
      <c r="A51" s="10">
        <v>8</v>
      </c>
      <c r="B51" s="77" t="s">
        <v>67</v>
      </c>
      <c r="C51" s="78"/>
      <c r="D51" s="78"/>
      <c r="E51" s="78"/>
      <c r="F51" s="79"/>
    </row>
    <row r="52" spans="1:6" ht="33" customHeight="1" x14ac:dyDescent="0.25">
      <c r="A52" s="10">
        <v>9</v>
      </c>
      <c r="B52" s="77" t="s">
        <v>66</v>
      </c>
      <c r="C52" s="78"/>
      <c r="D52" s="78"/>
      <c r="E52" s="78"/>
      <c r="F52" s="79"/>
    </row>
    <row r="53" spans="1:6" ht="33" customHeight="1" x14ac:dyDescent="0.25">
      <c r="A53" s="10">
        <v>10</v>
      </c>
      <c r="B53" s="77" t="s">
        <v>65</v>
      </c>
      <c r="C53" s="78"/>
      <c r="D53" s="78"/>
      <c r="E53" s="78"/>
      <c r="F53" s="79"/>
    </row>
    <row r="54" spans="1:6" ht="33" customHeight="1" x14ac:dyDescent="0.25">
      <c r="A54" s="10">
        <v>11</v>
      </c>
      <c r="B54" s="77" t="s">
        <v>64</v>
      </c>
      <c r="C54" s="78"/>
      <c r="D54" s="78"/>
      <c r="E54" s="78"/>
      <c r="F54" s="79"/>
    </row>
    <row r="55" spans="1:6" ht="33" customHeight="1" x14ac:dyDescent="0.25">
      <c r="A55" s="86" t="s">
        <v>49</v>
      </c>
      <c r="B55" s="87"/>
      <c r="C55" s="87"/>
      <c r="D55" s="87"/>
      <c r="E55" s="87"/>
      <c r="F55" s="88"/>
    </row>
    <row r="56" spans="1:6" ht="33" customHeight="1" x14ac:dyDescent="0.25">
      <c r="A56" s="42">
        <v>1</v>
      </c>
      <c r="B56" s="80" t="s">
        <v>89</v>
      </c>
      <c r="C56" s="81"/>
      <c r="D56" s="81"/>
      <c r="E56" s="81"/>
      <c r="F56" s="82"/>
    </row>
    <row r="57" spans="1:6" ht="33" customHeight="1" x14ac:dyDescent="0.25">
      <c r="A57" s="95">
        <v>2</v>
      </c>
      <c r="B57" s="96" t="s">
        <v>90</v>
      </c>
      <c r="C57" s="96"/>
      <c r="D57" s="96"/>
      <c r="E57" s="96"/>
      <c r="F57" s="97"/>
    </row>
    <row r="58" spans="1:6" ht="33" customHeight="1" x14ac:dyDescent="0.25">
      <c r="A58" s="98">
        <v>3</v>
      </c>
      <c r="B58" s="99" t="s">
        <v>91</v>
      </c>
      <c r="C58" s="100"/>
      <c r="D58" s="100"/>
      <c r="E58" s="100"/>
      <c r="F58" s="101"/>
    </row>
    <row r="59" spans="1:6" ht="33" customHeight="1" x14ac:dyDescent="0.25">
      <c r="A59" s="86" t="s">
        <v>44</v>
      </c>
      <c r="B59" s="87"/>
      <c r="C59" s="87"/>
      <c r="D59" s="87"/>
      <c r="E59" s="87"/>
      <c r="F59" s="88"/>
    </row>
    <row r="60" spans="1:6" ht="33" customHeight="1" x14ac:dyDescent="0.25">
      <c r="A60" s="10">
        <v>1</v>
      </c>
      <c r="B60" s="80" t="s">
        <v>70</v>
      </c>
      <c r="C60" s="81"/>
      <c r="D60" s="81"/>
      <c r="E60" s="81"/>
      <c r="F60" s="82"/>
    </row>
    <row r="61" spans="1:6" ht="33" customHeight="1" x14ac:dyDescent="0.25">
      <c r="A61" s="10">
        <v>2</v>
      </c>
      <c r="B61" s="80" t="s">
        <v>45</v>
      </c>
      <c r="C61" s="81"/>
      <c r="D61" s="81"/>
      <c r="E61" s="81"/>
      <c r="F61" s="82"/>
    </row>
  </sheetData>
  <sheetProtection password="CD10" sheet="1" objects="1" scenarios="1" insertRows="0" deleteRows="0"/>
  <mergeCells count="60">
    <mergeCell ref="B39:F39"/>
    <mergeCell ref="B41:F41"/>
    <mergeCell ref="B42:F42"/>
    <mergeCell ref="B29:F29"/>
    <mergeCell ref="B21:F21"/>
    <mergeCell ref="B38:F38"/>
    <mergeCell ref="A43:F43"/>
    <mergeCell ref="A31:F31"/>
    <mergeCell ref="B40:F40"/>
    <mergeCell ref="B36:F36"/>
    <mergeCell ref="B24:F24"/>
    <mergeCell ref="B25:F25"/>
    <mergeCell ref="B26:F26"/>
    <mergeCell ref="B27:F27"/>
    <mergeCell ref="B30:F30"/>
    <mergeCell ref="B34:F34"/>
    <mergeCell ref="B32:F32"/>
    <mergeCell ref="B19:F19"/>
    <mergeCell ref="A16:F16"/>
    <mergeCell ref="B17:F17"/>
    <mergeCell ref="B20:F20"/>
    <mergeCell ref="B18:F18"/>
    <mergeCell ref="A1:E1"/>
    <mergeCell ref="A3:F3"/>
    <mergeCell ref="A2:F2"/>
    <mergeCell ref="B6:F6"/>
    <mergeCell ref="B15:F15"/>
    <mergeCell ref="B10:F10"/>
    <mergeCell ref="B7:F7"/>
    <mergeCell ref="B8:F8"/>
    <mergeCell ref="B4:F4"/>
    <mergeCell ref="B11:F11"/>
    <mergeCell ref="B5:F5"/>
    <mergeCell ref="B14:F14"/>
    <mergeCell ref="B9:F9"/>
    <mergeCell ref="B12:F12"/>
    <mergeCell ref="B13:F13"/>
    <mergeCell ref="B61:F61"/>
    <mergeCell ref="A59:F59"/>
    <mergeCell ref="B60:F60"/>
    <mergeCell ref="B54:F54"/>
    <mergeCell ref="A55:F55"/>
    <mergeCell ref="B56:F56"/>
    <mergeCell ref="B58:F58"/>
    <mergeCell ref="B57:F57"/>
    <mergeCell ref="B53:F53"/>
    <mergeCell ref="B52:F52"/>
    <mergeCell ref="B22:F22"/>
    <mergeCell ref="B23:F23"/>
    <mergeCell ref="B35:F35"/>
    <mergeCell ref="B37:F37"/>
    <mergeCell ref="B45:F45"/>
    <mergeCell ref="B48:F48"/>
    <mergeCell ref="B50:F50"/>
    <mergeCell ref="B49:F49"/>
    <mergeCell ref="B44:F44"/>
    <mergeCell ref="B46:F46"/>
    <mergeCell ref="B51:F51"/>
    <mergeCell ref="B47:F47"/>
    <mergeCell ref="B33:F33"/>
  </mergeCells>
  <pageMargins left="0.11811023622047245" right="0.11811023622047245" top="0.55118110236220474" bottom="0.15748031496062992"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Main DPR</vt:lpstr>
      <vt:lpstr>Remarks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naveed iqbal</dc:creator>
  <cp:lastModifiedBy>THALIGARI SANDEEP KUMAR-126220</cp:lastModifiedBy>
  <cp:lastPrinted>2023-01-02T12:04:46Z</cp:lastPrinted>
  <dcterms:created xsi:type="dcterms:W3CDTF">2015-06-05T18:17:20Z</dcterms:created>
  <dcterms:modified xsi:type="dcterms:W3CDTF">2023-01-31T01:29:17Z</dcterms:modified>
</cp:coreProperties>
</file>